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nsparència\Campanyes institucionals\"/>
    </mc:Choice>
  </mc:AlternateContent>
  <bookViews>
    <workbookView xWindow="0" yWindow="0" windowWidth="28800" windowHeight="12180"/>
  </bookViews>
  <sheets>
    <sheet name="ANY 202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0" i="2" l="1"/>
  <c r="E164" i="2" l="1"/>
  <c r="E128" i="2"/>
  <c r="E163" i="2" l="1"/>
  <c r="E157" i="2"/>
  <c r="E144" i="2"/>
  <c r="E135" i="2"/>
  <c r="E57" i="2" l="1"/>
  <c r="E48" i="2"/>
  <c r="E33" i="2"/>
  <c r="E58" i="2" l="1"/>
  <c r="E20" i="2"/>
  <c r="E21" i="2" s="1"/>
  <c r="E95" i="2" l="1"/>
  <c r="E71" i="2"/>
  <c r="E62" i="2"/>
  <c r="E7" i="2"/>
  <c r="E96" i="2" l="1"/>
</calcChain>
</file>

<file path=xl/sharedStrings.xml><?xml version="1.0" encoding="utf-8"?>
<sst xmlns="http://schemas.openxmlformats.org/spreadsheetml/2006/main" count="219" uniqueCount="194">
  <si>
    <t>Nom</t>
  </si>
  <si>
    <t>Mes</t>
  </si>
  <si>
    <t>Any</t>
  </si>
  <si>
    <t>Concepte</t>
  </si>
  <si>
    <t>Import</t>
  </si>
  <si>
    <t>Àmbit</t>
  </si>
  <si>
    <t>Explicació</t>
  </si>
  <si>
    <t>Salut Pública</t>
  </si>
  <si>
    <t>disseny cartell campanya</t>
  </si>
  <si>
    <t>tallers a les escoles</t>
  </si>
  <si>
    <t>premi guanyadores concurs escolar</t>
  </si>
  <si>
    <t>premi guanyador sorteig consulta tabac</t>
  </si>
  <si>
    <t>sonorització acte sorteig</t>
  </si>
  <si>
    <t>Total</t>
  </si>
  <si>
    <t>Desembre</t>
  </si>
  <si>
    <t>Tallers de sexualitat als centres educatius</t>
  </si>
  <si>
    <t>Impressió cartells i carteretes</t>
  </si>
  <si>
    <t>premi guanyadora cartell</t>
  </si>
  <si>
    <t>Dia mundial càncer mama</t>
  </si>
  <si>
    <t>Octubre</t>
  </si>
  <si>
    <t>Fira de Rebaixes</t>
  </si>
  <si>
    <t>Març</t>
  </si>
  <si>
    <t>Comerç</t>
  </si>
  <si>
    <t>Maig</t>
  </si>
  <si>
    <t>Fira de Primavera</t>
  </si>
  <si>
    <t>Anunci guanyadors</t>
  </si>
  <si>
    <t xml:space="preserve">Total </t>
  </si>
  <si>
    <t>Ruta de la Tapa</t>
  </si>
  <si>
    <t>Setembre</t>
  </si>
  <si>
    <t>Comerç al Carrer</t>
  </si>
  <si>
    <t xml:space="preserve">Campanya de Nadal </t>
  </si>
  <si>
    <t xml:space="preserve">Desembre </t>
  </si>
  <si>
    <t>TOTAL CAMPANYES COMERÇ</t>
  </si>
  <si>
    <t>Campanyes publicitàries</t>
  </si>
  <si>
    <t>Publicitat i difusió audiovisual dels òrgans de govern</t>
  </si>
  <si>
    <t>Realització de serveis de gravació, enregistrament, emissió en directe i documentació audiovisual de les activitats que es desenvolupin a Sant Andreu de la Barca i de producció de programes audiovisuals per a la Corporació Municipal, a més de productes finals per a la seva publicació a les xarxes socials.</t>
  </si>
  <si>
    <t>2020-2022</t>
  </si>
  <si>
    <t>CAMPANYES INSTITUCIONALS AJUNTAMENT SANT ANDREU DE LA BARCA ANY 2022</t>
  </si>
  <si>
    <t>Fira del Vi</t>
  </si>
  <si>
    <t>Fira celebrada el 30 d'abril de 2022</t>
  </si>
  <si>
    <t xml:space="preserve">Abril </t>
  </si>
  <si>
    <t>disseny imatge: programa +cartell A3+banderoles veneciana+ lona mastelers+ tickets+ roll up</t>
  </si>
  <si>
    <t>Tiquets fira el vi 4 models de 100 unitats (sommelier 800, combinat 500, repeticio 500 i tapa 800)</t>
  </si>
  <si>
    <t>Impressió de  300 cartells 3 models de cartells</t>
  </si>
  <si>
    <t xml:space="preserve">Edició de 10.000 fullets plegat 10x14 cm </t>
  </si>
  <si>
    <t>Edició 2 roll ups</t>
  </si>
  <si>
    <t>Display presentació. 1 Foam  A2 amb peana al dors</t>
  </si>
  <si>
    <t>Edició de 8 lones venecianes de 90x240cm específiques per la fira del vi   (2019 =20 banderoles)</t>
  </si>
  <si>
    <t xml:space="preserve">Distribució programa de la fira del vi 10.000  </t>
  </si>
  <si>
    <t>Col·locació de100+100+100 cartells de la fira del vi</t>
  </si>
  <si>
    <t>Il·luminació i Sonorització Fira del Vi</t>
  </si>
  <si>
    <t>Il·luminació i Sonorització Presentació "Els vins de la memoria"  (dia 29/04/2022 al Teatre)</t>
  </si>
  <si>
    <t xml:space="preserve">Muntatge i desmuntage llum carpes </t>
  </si>
  <si>
    <t>CONTRACTE GESTIÓ I DINAMITZACIÓ 5a FIRA DEL VI</t>
  </si>
  <si>
    <t>Disseny landing page, fotos i implementaciço web</t>
  </si>
  <si>
    <t>Campanya realitzada l'1 d'octubre de 2022  a l'Avinguda Guatemala (Comerç al carrer-Sab Street)</t>
  </si>
  <si>
    <t>Edició 200 cartells A3+ 11.500 Fullet  A5 4+4 + 55 CARTELLS JO PARTICIPO</t>
  </si>
  <si>
    <t xml:space="preserve">Repartiment 100 Cartells A3 + 11.300 programes  + 55 cartells jo hi participo + a cada comerç participant pgm+cartell </t>
  </si>
  <si>
    <t>Il·luminació i Sonorització</t>
  </si>
  <si>
    <t>Actuació grup musical</t>
  </si>
  <si>
    <t>Quadres elèctrics, lloguer material, mà obra , generador</t>
  </si>
  <si>
    <t>Instal·lació Wc químics</t>
  </si>
  <si>
    <t>Contractació seguretat nocturna divendres i dissabte</t>
  </si>
  <si>
    <t>Instal·lació elèctrica fira</t>
  </si>
  <si>
    <t>ORQUESTA GIRASOL</t>
  </si>
  <si>
    <t xml:space="preserve">CONTRACTACIÓ ESPLAI PINGUI </t>
  </si>
  <si>
    <t>Sardanes Cobla Vila d'Olesa</t>
  </si>
  <si>
    <t>Castellers de SAB</t>
  </si>
  <si>
    <t>Xavi Medina mag</t>
  </si>
  <si>
    <t xml:space="preserve">Cercavila Xarop de canya </t>
  </si>
  <si>
    <t>Motoclub Sant Andreu (Trobada vehicles clàssics)</t>
  </si>
  <si>
    <t xml:space="preserve">Colla de diables </t>
  </si>
  <si>
    <t>CONTRACTACIÓ PLATO TELEVISIÓ I DINAMITZACIÓ (LA CHIRIBITA)</t>
  </si>
  <si>
    <t>MERCHANDISING (BOSSES )</t>
  </si>
  <si>
    <t>VIGILANCIA  FIRA DE LA PRIMAVERA</t>
  </si>
  <si>
    <t xml:space="preserve">PLACA  I MARCATGE, CREACIÓ I DISENY DE TROFEIGS </t>
  </si>
  <si>
    <t>Espai Infantil (pintacares, cotxes, inflable i jocs gegants + personal)</t>
  </si>
  <si>
    <t>Cristina Roig showcooking Parc Agrari (X 2 DIES)</t>
  </si>
  <si>
    <t>El restaurant El Palau  Vell</t>
  </si>
  <si>
    <t>Assegurança</t>
  </si>
  <si>
    <t>HOSTESES PFI</t>
  </si>
  <si>
    <t>Repartiment Programa, CARTELLS  A3</t>
  </si>
  <si>
    <t>CONTRACTE DISSENY I IMPRESSIÓ MATERIALS</t>
  </si>
  <si>
    <t>Subministrament aigues i varis</t>
  </si>
  <si>
    <t>LLOGUER DE 6 CARPES  GASTRONOMIA DE 10X4+QUADRES +RETOLACIÓ (PS 216.1c)</t>
  </si>
  <si>
    <t>Instal·lació i recollida lones delta. Ombres  (216.5c)</t>
  </si>
  <si>
    <t>Lloguer i instal·lació i recollida. Esquelet metàl·lic amb lones 12x10 m. + moqueta Espai infantil (216.5c)</t>
  </si>
  <si>
    <t>Contractació  10 cabines sanitàries (8 normals + 2 PMR)</t>
  </si>
  <si>
    <t>Contractació   2 camerinos TOI TOI</t>
  </si>
  <si>
    <t>CONTRACTACIO ESCENARI COBERT</t>
  </si>
  <si>
    <t>Sonorització i il·luminació escenari principal. (Divendres 27)</t>
  </si>
  <si>
    <t>Sonortizació escenari petit (dissabte 28)</t>
  </si>
  <si>
    <t>Escenari principal. Il·luminació i so (dissabte 28)</t>
  </si>
  <si>
    <t>Escenari principal. Sonortizació i il·luminació (diumenge 29)</t>
  </si>
  <si>
    <t>Sonorització carpa ajuntament</t>
  </si>
  <si>
    <t>Sonorització bars i megafonia esplanada dies 27-28-29 de maig)</t>
  </si>
  <si>
    <t>Sonorització i megafonia de la fira 27-28-29 de maig)</t>
  </si>
  <si>
    <t>Sonorització Showcooking (2 dies)</t>
  </si>
  <si>
    <t>Campanya de Nadal desenvolupada entre novembre de 2022 i gener 2023</t>
  </si>
  <si>
    <t>Merchinding campanya Nadal</t>
  </si>
  <si>
    <t>Elements de difusió i comunicació.Elements de impressió i manipulació de materials gràfics, i elements publicitaris a la via pública ( veure disseny  impressió 22)</t>
  </si>
  <si>
    <t>Repartiment campanya de Nadal</t>
  </si>
  <si>
    <t>Ampliació de l'edició a 15.000 revistes IINICIAL 8.000 REVISTES +AMPLIACIÓ 7.000 REVISTES</t>
  </si>
  <si>
    <t>Reserva espai de publicitat 1 pàgina interior revista de Nadal</t>
  </si>
  <si>
    <t xml:space="preserve">400 adhesius de 16x5 cm + transport </t>
  </si>
  <si>
    <t>ESPECTACLES: TIO GRAN, CAGA TIO BARRIS: Solana, Palau i MERCAT</t>
  </si>
  <si>
    <t xml:space="preserve">600 gots brou sorteig nadal 2022. </t>
  </si>
  <si>
    <t>Aportació conveni gestió pista de gel</t>
  </si>
  <si>
    <t>Festival d'entitats</t>
  </si>
  <si>
    <t>6 plaques concurs aparadors i parades mercat</t>
  </si>
  <si>
    <t>Show Cooking Fira Nadal</t>
  </si>
  <si>
    <t>Guarniments florals</t>
  </si>
  <si>
    <t>Instal·lacions Línies elèctriques</t>
  </si>
  <si>
    <t>Tallers i pintacares Fira Nadal</t>
  </si>
  <si>
    <t>Xocolatades Tios als barris</t>
  </si>
  <si>
    <t>Xocolatada Fira de Nadal</t>
  </si>
  <si>
    <t>1000 llaminadures espectacles dels Tios</t>
  </si>
  <si>
    <t>Espectacle Mag Stigman sorteig teatre</t>
  </si>
  <si>
    <t>Emissió video Sorteig Teatre</t>
  </si>
  <si>
    <t>Sonorització i il·luminació Sorteig Teatre</t>
  </si>
  <si>
    <t>Sonorització i il·luminació Fira Nadal</t>
  </si>
  <si>
    <t>Aportació conveni  premis a sortejar</t>
  </si>
  <si>
    <t>Campanya dia 5 de març de 2022 ( comerç al carrer)</t>
  </si>
  <si>
    <t>Campanya dies 27,28,29 de maig de 2022</t>
  </si>
  <si>
    <t>Concurs entre diversos locals de la restauració local celebrada durant la Festa major del setembre 2022</t>
  </si>
  <si>
    <t xml:space="preserve">Campanya dia mundial prevenció del tabac. </t>
  </si>
  <si>
    <t>157.3</t>
  </si>
  <si>
    <t>abril-maig</t>
  </si>
  <si>
    <t>Al voltant del dia mundial sense tabac, 31 de maig, es celebra la campanya municipal en la que també participen els instituts ( tallers, concurs del millor eslògan/pòster), i es fomenta positivament el deixar de fumar, mitjançant un sorteig d'un premi en metàl·lic entre els pacients visitats a la consulta de deshabituació del CAP que deixen de fumar</t>
  </si>
  <si>
    <t>Al voltant del dia mundial de la sida, 01 de desembre, es celebra la campanya municipal en la que també participen els instituts ( tallers, concurs del millor eslògan/pòster).</t>
  </si>
  <si>
    <t>181.50</t>
  </si>
  <si>
    <t>131.77</t>
  </si>
  <si>
    <t>299.46</t>
  </si>
  <si>
    <t>Campanya de salut i dona</t>
  </si>
  <si>
    <t>En el marc del dia d’Acció per la salut de les dones (28 de maig) l’Ajuntament  va organitzar:
1. Taula: “Sexualitat, salut i feminisme”, que es celebrarà el dia 02 de juny a les 18:30h al  Teatre Núria Espert .
2. Un taller de sol pèlvic  el 13 de juny, també al Teatre Núria Espert</t>
  </si>
  <si>
    <t>Ponents</t>
  </si>
  <si>
    <t>Sonorització de l'acte</t>
  </si>
  <si>
    <t>octubre</t>
  </si>
  <si>
    <t>Al voltant del dia mundial de càncer de mama, 19 d'octubre, es va celebrar la Xerrada " Nutrició i càncer de mama" amb la participació de  l'AECC (Associació espanyola contra el càncer). També es van il·luminar de rosa el Teatre i la fontde l'Ajuntament.</t>
  </si>
  <si>
    <t>Actuació de tinença responsable de gossos</t>
  </si>
  <si>
    <t>desembre</t>
  </si>
  <si>
    <t>En el marc de la festa d'hivern de Sant Andreu es va fer una campanya de tinença responsable a través de dos actuacions: 1. Recolzament al canicros que va organitzar Pi Tallat i organització d'una exhibició canina de gossos policia i gossos d'ajuda</t>
  </si>
  <si>
    <t>sonorització de l'exibició</t>
  </si>
  <si>
    <t>Recolzament canicros Pi Tallat: Begudes i Entrepans</t>
  </si>
  <si>
    <t>Dia mundial del consumidor</t>
  </si>
  <si>
    <t>Cost directe 0 (personal de l'OMIC, i disseny i impressió fet a l'Ajuntament).</t>
  </si>
  <si>
    <t>Al voltant del dia mundial del consumidor, 15 de març, l'OMIC va sortir al carrer i va organitzar una xerrada pels comerciants: Drets i deures del petit comerç</t>
  </si>
  <si>
    <t>Campanya 8 de Març</t>
  </si>
  <si>
    <t xml:space="preserve">Politiques d'Igualtat </t>
  </si>
  <si>
    <t xml:space="preserve">Tallers dia de la dona </t>
  </si>
  <si>
    <t xml:space="preserve">Chocolatada Popular actes 8M </t>
  </si>
  <si>
    <t xml:space="preserve">Muntaje i só actes dia 8 de març </t>
  </si>
  <si>
    <t xml:space="preserve">Servei só </t>
  </si>
  <si>
    <t xml:space="preserve">Diseny cartell </t>
  </si>
  <si>
    <t>290.40</t>
  </si>
  <si>
    <t>Campanya dia de l'orgull LGTBI 28 juny</t>
  </si>
  <si>
    <t>Juny</t>
  </si>
  <si>
    <t xml:space="preserve">Festa Jove </t>
  </si>
  <si>
    <t xml:space="preserve">Impressio carteles </t>
  </si>
  <si>
    <t>Diseny i imatge bossa</t>
  </si>
  <si>
    <t xml:space="preserve">Lloguer sanitaris festa LGTBI </t>
  </si>
  <si>
    <t xml:space="preserve">Lloguer generador corrent per festa LGTBI </t>
  </si>
  <si>
    <t>Subministrament 1,000 bosses</t>
  </si>
  <si>
    <t xml:space="preserve">Campanya 25N </t>
  </si>
  <si>
    <t xml:space="preserve">Novembre </t>
  </si>
  <si>
    <t xml:space="preserve">Politiques d'igualtat </t>
  </si>
  <si>
    <t>Impressio programa i cartells</t>
  </si>
  <si>
    <t>Disseny cartell i programa, i concurs "Influencers contra la violència masclista"</t>
  </si>
  <si>
    <t xml:space="preserve">Repartiment programa actes 25N  </t>
  </si>
  <si>
    <t xml:space="preserve">Confeccio de 1000 polseres  No a la Violencia Masclista </t>
  </si>
  <si>
    <t xml:space="preserve">Confeccio 200 vinilo campanya comerç segur PUNTO VIOLETA </t>
  </si>
  <si>
    <t xml:space="preserve">Confeccion banderola campanya 78 FEMINICIDIOS </t>
  </si>
  <si>
    <t xml:space="preserve">Taller sobre salut emocional </t>
  </si>
  <si>
    <t xml:space="preserve">Lloguer d'autocar marxa 25N </t>
  </si>
  <si>
    <t xml:space="preserve">Tallers desmontant l'amor romantic  </t>
  </si>
  <si>
    <t xml:space="preserve">Image i So </t>
  </si>
  <si>
    <t>Teatre</t>
  </si>
  <si>
    <t>PUNTS DE LILA</t>
  </si>
  <si>
    <t xml:space="preserve">Politiques espais segurs de festa i oci  </t>
  </si>
  <si>
    <t xml:space="preserve">Punt LILA festa de la Primavera </t>
  </si>
  <si>
    <t xml:space="preserve">Punt LILA festa Major </t>
  </si>
  <si>
    <t xml:space="preserve">Produccio anunci Punt LILA festa Major </t>
  </si>
  <si>
    <t xml:space="preserve">Punt LILA Festa Cap d'any </t>
  </si>
  <si>
    <t xml:space="preserve">Campanya de Prevenció de la SIDA. </t>
  </si>
  <si>
    <t>TOTAL CAMPANYES SALUT PÚBLICA</t>
  </si>
  <si>
    <t>TOTAL CAMPANYES POLÍTIQUES D'IGUALTAT</t>
  </si>
  <si>
    <t>  3.360,00 €</t>
  </si>
  <si>
    <t>Campanya coneixement riu Llobregat             </t>
  </si>
  <si>
    <t>Campanya prevenció residus escoles i instituts  </t>
  </si>
  <si>
    <t xml:space="preserve">Campanya residus activitats ciutadanes          </t>
  </si>
  <si>
    <t xml:space="preserve">Fòrum ciutadà sobre l’emergència climàtica  </t>
  </si>
  <si>
    <t>Setmana de l’Energia                          </t>
  </si>
  <si>
    <t>TOTAL CAMPANYES MEDI AMBIENT</t>
  </si>
  <si>
    <t>MEDI AMBIENT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</si>
</sst>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701E1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1E1E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4" xfId="0" applyFill="1" applyBorder="1"/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44" fontId="7" fillId="2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4" fontId="1" fillId="0" borderId="2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44" fontId="1" fillId="0" borderId="2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44" fontId="1" fillId="0" borderId="3" xfId="1" applyFont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1" fillId="0" borderId="2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1" fillId="0" borderId="0" xfId="1" applyFont="1" applyFill="1" applyBorder="1" applyAlignment="1">
      <alignment horizontal="center" vertical="center"/>
    </xf>
    <xf numFmtId="44" fontId="1" fillId="0" borderId="0" xfId="1" applyFont="1" applyFill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6" fillId="0" borderId="2" xfId="1" applyFont="1" applyBorder="1" applyAlignment="1">
      <alignment horizontal="center" vertical="center"/>
    </xf>
    <xf numFmtId="44" fontId="4" fillId="0" borderId="0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1" fillId="0" borderId="16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8" fontId="0" fillId="0" borderId="0" xfId="0" applyNumberFormat="1" applyFont="1" applyBorder="1" applyAlignment="1">
      <alignment horizontal="right" vertical="center"/>
    </xf>
    <xf numFmtId="8" fontId="0" fillId="0" borderId="2" xfId="0" applyNumberFormat="1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701E1E"/>
      <color rgb="FFA42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814916</xdr:colOff>
      <xdr:row>1</xdr:row>
      <xdr:rowOff>520347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87083" cy="710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abSelected="1" topLeftCell="A145" zoomScale="90" zoomScaleNormal="90" workbookViewId="0">
      <selection activeCell="O163" sqref="O163"/>
    </sheetView>
  </sheetViews>
  <sheetFormatPr baseColWidth="10" defaultRowHeight="15" x14ac:dyDescent="0.25"/>
  <cols>
    <col min="1" max="1" width="25.140625" style="16" customWidth="1"/>
    <col min="2" max="2" width="13.28515625" style="4" customWidth="1"/>
    <col min="3" max="3" width="11.42578125" style="4"/>
    <col min="4" max="4" width="62" style="5" customWidth="1"/>
    <col min="5" max="5" width="16.42578125" style="115" customWidth="1"/>
    <col min="6" max="6" width="21" style="1" customWidth="1"/>
    <col min="7" max="7" width="30.85546875" style="16" customWidth="1"/>
  </cols>
  <sheetData>
    <row r="1" spans="1:8" x14ac:dyDescent="0.25">
      <c r="A1" s="83"/>
      <c r="B1" s="83"/>
    </row>
    <row r="2" spans="1:8" ht="43.5" customHeight="1" x14ac:dyDescent="0.35">
      <c r="A2" s="83"/>
      <c r="B2" s="83"/>
      <c r="C2" s="82"/>
      <c r="D2" s="84" t="s">
        <v>37</v>
      </c>
      <c r="E2" s="84"/>
      <c r="F2" s="84"/>
      <c r="G2" s="84"/>
    </row>
    <row r="3" spans="1:8" ht="15.75" thickBot="1" x14ac:dyDescent="0.3">
      <c r="A3" s="15"/>
      <c r="B3" s="9"/>
      <c r="C3" s="9"/>
      <c r="D3" s="6"/>
      <c r="E3" s="113"/>
      <c r="F3" s="8"/>
      <c r="G3" s="15"/>
    </row>
    <row r="4" spans="1:8" ht="19.5" thickBot="1" x14ac:dyDescent="0.3">
      <c r="A4" s="19" t="s">
        <v>0</v>
      </c>
      <c r="B4" s="20" t="s">
        <v>1</v>
      </c>
      <c r="C4" s="20" t="s">
        <v>2</v>
      </c>
      <c r="D4" s="21" t="s">
        <v>3</v>
      </c>
      <c r="E4" s="22" t="s">
        <v>4</v>
      </c>
      <c r="F4" s="20" t="s">
        <v>5</v>
      </c>
      <c r="G4" s="21" t="s">
        <v>6</v>
      </c>
      <c r="H4" s="2"/>
    </row>
    <row r="5" spans="1:8" ht="15.75" customHeight="1" x14ac:dyDescent="0.25">
      <c r="A5" s="39" t="s">
        <v>20</v>
      </c>
      <c r="B5" s="34" t="s">
        <v>21</v>
      </c>
      <c r="C5" s="34">
        <v>2022</v>
      </c>
      <c r="D5" s="12"/>
      <c r="E5" s="100"/>
      <c r="F5" s="34" t="s">
        <v>22</v>
      </c>
      <c r="G5" s="70" t="s">
        <v>122</v>
      </c>
      <c r="H5" s="2"/>
    </row>
    <row r="6" spans="1:8" x14ac:dyDescent="0.25">
      <c r="A6" s="40"/>
      <c r="B6" s="35"/>
      <c r="C6" s="35"/>
      <c r="D6" s="18" t="s">
        <v>63</v>
      </c>
      <c r="E6" s="101">
        <v>559.02</v>
      </c>
      <c r="F6" s="35"/>
      <c r="G6" s="53"/>
      <c r="H6" s="2"/>
    </row>
    <row r="7" spans="1:8" ht="15.75" thickBot="1" x14ac:dyDescent="0.3">
      <c r="A7" s="41"/>
      <c r="B7" s="42"/>
      <c r="C7" s="42"/>
      <c r="D7" s="13" t="s">
        <v>13</v>
      </c>
      <c r="E7" s="102">
        <f>SUM(E6:E6)</f>
        <v>559.02</v>
      </c>
      <c r="F7" s="42"/>
      <c r="G7" s="71"/>
      <c r="H7" s="2"/>
    </row>
    <row r="8" spans="1:8" ht="30" x14ac:dyDescent="0.25">
      <c r="A8" s="37" t="s">
        <v>38</v>
      </c>
      <c r="B8" s="35" t="s">
        <v>40</v>
      </c>
      <c r="C8" s="35">
        <v>2022</v>
      </c>
      <c r="D8" s="3" t="s">
        <v>41</v>
      </c>
      <c r="E8" s="103">
        <v>1324.95</v>
      </c>
      <c r="F8" s="35" t="s">
        <v>22</v>
      </c>
      <c r="G8" s="53" t="s">
        <v>39</v>
      </c>
      <c r="H8" s="2"/>
    </row>
    <row r="9" spans="1:8" ht="30" x14ac:dyDescent="0.25">
      <c r="A9" s="37"/>
      <c r="B9" s="35"/>
      <c r="C9" s="35"/>
      <c r="D9" s="3" t="s">
        <v>42</v>
      </c>
      <c r="E9" s="103">
        <v>441.65</v>
      </c>
      <c r="F9" s="35"/>
      <c r="G9" s="53"/>
      <c r="H9" s="2"/>
    </row>
    <row r="10" spans="1:8" x14ac:dyDescent="0.25">
      <c r="A10" s="37"/>
      <c r="B10" s="35"/>
      <c r="C10" s="35"/>
      <c r="D10" s="3" t="s">
        <v>43</v>
      </c>
      <c r="E10" s="103">
        <v>191.18</v>
      </c>
      <c r="F10" s="35"/>
      <c r="G10" s="53"/>
      <c r="H10" s="2"/>
    </row>
    <row r="11" spans="1:8" x14ac:dyDescent="0.25">
      <c r="A11" s="37"/>
      <c r="B11" s="35"/>
      <c r="C11" s="35"/>
      <c r="D11" s="3" t="s">
        <v>44</v>
      </c>
      <c r="E11" s="103">
        <v>889.35</v>
      </c>
      <c r="F11" s="35"/>
      <c r="G11" s="53"/>
      <c r="H11" s="2"/>
    </row>
    <row r="12" spans="1:8" x14ac:dyDescent="0.25">
      <c r="A12" s="37"/>
      <c r="B12" s="35"/>
      <c r="C12" s="35"/>
      <c r="D12" s="3" t="s">
        <v>45</v>
      </c>
      <c r="E12" s="103">
        <v>198.44</v>
      </c>
      <c r="F12" s="35"/>
      <c r="G12" s="53"/>
      <c r="H12" s="2"/>
    </row>
    <row r="13" spans="1:8" x14ac:dyDescent="0.25">
      <c r="A13" s="37"/>
      <c r="B13" s="35"/>
      <c r="C13" s="35"/>
      <c r="D13" s="3" t="s">
        <v>46</v>
      </c>
      <c r="E13" s="103">
        <v>43.56</v>
      </c>
      <c r="F13" s="35"/>
      <c r="G13" s="53"/>
      <c r="H13" s="2"/>
    </row>
    <row r="14" spans="1:8" ht="30" x14ac:dyDescent="0.25">
      <c r="A14" s="37"/>
      <c r="B14" s="35"/>
      <c r="C14" s="35"/>
      <c r="D14" s="3" t="s">
        <v>47</v>
      </c>
      <c r="E14" s="103">
        <v>532.4</v>
      </c>
      <c r="F14" s="35"/>
      <c r="G14" s="53"/>
      <c r="H14" s="2"/>
    </row>
    <row r="15" spans="1:8" x14ac:dyDescent="0.25">
      <c r="A15" s="37"/>
      <c r="B15" s="35"/>
      <c r="C15" s="35"/>
      <c r="D15" s="3" t="s">
        <v>48</v>
      </c>
      <c r="E15" s="103">
        <v>551.76</v>
      </c>
      <c r="F15" s="35"/>
      <c r="G15" s="53"/>
      <c r="H15" s="2"/>
    </row>
    <row r="16" spans="1:8" x14ac:dyDescent="0.25">
      <c r="A16" s="37"/>
      <c r="B16" s="35"/>
      <c r="C16" s="35"/>
      <c r="D16" s="3" t="s">
        <v>49</v>
      </c>
      <c r="E16" s="103">
        <v>143.99</v>
      </c>
      <c r="F16" s="35"/>
      <c r="G16" s="53"/>
      <c r="H16" s="2"/>
    </row>
    <row r="17" spans="1:8" x14ac:dyDescent="0.25">
      <c r="A17" s="37"/>
      <c r="B17" s="35"/>
      <c r="C17" s="35"/>
      <c r="D17" s="3" t="s">
        <v>50</v>
      </c>
      <c r="E17" s="103">
        <v>1793.8</v>
      </c>
      <c r="F17" s="35"/>
      <c r="G17" s="53"/>
      <c r="H17" s="2"/>
    </row>
    <row r="18" spans="1:8" ht="30" x14ac:dyDescent="0.25">
      <c r="A18" s="37"/>
      <c r="B18" s="35"/>
      <c r="C18" s="35"/>
      <c r="D18" s="3" t="s">
        <v>51</v>
      </c>
      <c r="E18" s="103">
        <v>193.6</v>
      </c>
      <c r="F18" s="35"/>
      <c r="G18" s="53"/>
      <c r="H18" s="2"/>
    </row>
    <row r="19" spans="1:8" x14ac:dyDescent="0.25">
      <c r="A19" s="37"/>
      <c r="B19" s="35"/>
      <c r="C19" s="35"/>
      <c r="D19" s="3" t="s">
        <v>52</v>
      </c>
      <c r="E19" s="103">
        <v>1850.78</v>
      </c>
      <c r="F19" s="35"/>
      <c r="G19" s="53"/>
      <c r="H19" s="2"/>
    </row>
    <row r="20" spans="1:8" x14ac:dyDescent="0.25">
      <c r="A20" s="37"/>
      <c r="B20" s="35"/>
      <c r="C20" s="35"/>
      <c r="D20" s="3" t="s">
        <v>53</v>
      </c>
      <c r="E20" s="103">
        <f>8000*1.21</f>
        <v>9680</v>
      </c>
      <c r="F20" s="35"/>
      <c r="G20" s="53"/>
      <c r="H20" s="2"/>
    </row>
    <row r="21" spans="1:8" ht="15.75" thickBot="1" x14ac:dyDescent="0.3">
      <c r="A21" s="38"/>
      <c r="B21" s="42"/>
      <c r="C21" s="42"/>
      <c r="D21" s="13" t="s">
        <v>13</v>
      </c>
      <c r="E21" s="102">
        <f>SUM(E8:E20)</f>
        <v>17835.46</v>
      </c>
      <c r="F21" s="42"/>
      <c r="G21" s="53"/>
      <c r="H21" s="2"/>
    </row>
    <row r="22" spans="1:8" s="10" customFormat="1" x14ac:dyDescent="0.25">
      <c r="A22" s="36" t="s">
        <v>24</v>
      </c>
      <c r="B22" s="59" t="s">
        <v>23</v>
      </c>
      <c r="C22" s="59">
        <v>2022</v>
      </c>
      <c r="D22" s="85"/>
      <c r="E22" s="104"/>
      <c r="F22" s="59" t="s">
        <v>22</v>
      </c>
      <c r="G22" s="72" t="s">
        <v>123</v>
      </c>
      <c r="H22" s="11"/>
    </row>
    <row r="23" spans="1:8" s="10" customFormat="1" x14ac:dyDescent="0.25">
      <c r="A23" s="37"/>
      <c r="B23" s="60"/>
      <c r="C23" s="60"/>
      <c r="D23" s="86" t="s">
        <v>64</v>
      </c>
      <c r="E23" s="104">
        <v>4743.2</v>
      </c>
      <c r="F23" s="60"/>
      <c r="G23" s="73"/>
      <c r="H23" s="11"/>
    </row>
    <row r="24" spans="1:8" s="10" customFormat="1" x14ac:dyDescent="0.25">
      <c r="A24" s="37"/>
      <c r="B24" s="60"/>
      <c r="C24" s="60"/>
      <c r="D24" s="85" t="s">
        <v>65</v>
      </c>
      <c r="E24" s="104">
        <v>334</v>
      </c>
      <c r="F24" s="60"/>
      <c r="G24" s="73"/>
      <c r="H24" s="11"/>
    </row>
    <row r="25" spans="1:8" s="10" customFormat="1" x14ac:dyDescent="0.25">
      <c r="A25" s="37"/>
      <c r="B25" s="60"/>
      <c r="C25" s="60"/>
      <c r="D25" s="86" t="s">
        <v>66</v>
      </c>
      <c r="E25" s="104">
        <v>950</v>
      </c>
      <c r="F25" s="60"/>
      <c r="G25" s="73"/>
      <c r="H25" s="11"/>
    </row>
    <row r="26" spans="1:8" s="10" customFormat="1" x14ac:dyDescent="0.25">
      <c r="A26" s="37"/>
      <c r="B26" s="60"/>
      <c r="C26" s="60"/>
      <c r="D26" s="85" t="s">
        <v>108</v>
      </c>
      <c r="E26" s="104">
        <v>900</v>
      </c>
      <c r="F26" s="60"/>
      <c r="G26" s="73"/>
      <c r="H26" s="11"/>
    </row>
    <row r="27" spans="1:8" s="10" customFormat="1" x14ac:dyDescent="0.25">
      <c r="A27" s="37"/>
      <c r="B27" s="60"/>
      <c r="C27" s="60"/>
      <c r="D27" s="85" t="s">
        <v>67</v>
      </c>
      <c r="E27" s="104">
        <v>600</v>
      </c>
      <c r="F27" s="60"/>
      <c r="G27" s="74"/>
      <c r="H27" s="11"/>
    </row>
    <row r="28" spans="1:8" s="10" customFormat="1" x14ac:dyDescent="0.25">
      <c r="A28" s="37"/>
      <c r="B28" s="60"/>
      <c r="C28" s="60"/>
      <c r="D28" s="86" t="s">
        <v>68</v>
      </c>
      <c r="E28" s="104">
        <v>471.9</v>
      </c>
      <c r="F28" s="60"/>
      <c r="G28" s="74"/>
      <c r="H28" s="11"/>
    </row>
    <row r="29" spans="1:8" s="10" customFormat="1" x14ac:dyDescent="0.25">
      <c r="A29" s="37"/>
      <c r="B29" s="60"/>
      <c r="C29" s="60"/>
      <c r="D29" s="85" t="s">
        <v>69</v>
      </c>
      <c r="E29" s="104">
        <v>3569.5</v>
      </c>
      <c r="F29" s="60"/>
      <c r="G29" s="74"/>
      <c r="H29" s="11"/>
    </row>
    <row r="30" spans="1:8" s="10" customFormat="1" x14ac:dyDescent="0.25">
      <c r="A30" s="37"/>
      <c r="B30" s="60"/>
      <c r="C30" s="60"/>
      <c r="D30" s="85" t="s">
        <v>70</v>
      </c>
      <c r="E30" s="104">
        <v>1000</v>
      </c>
      <c r="F30" s="60"/>
      <c r="G30" s="74"/>
      <c r="H30" s="11"/>
    </row>
    <row r="31" spans="1:8" s="10" customFormat="1" x14ac:dyDescent="0.25">
      <c r="A31" s="37"/>
      <c r="B31" s="60"/>
      <c r="C31" s="60"/>
      <c r="D31" s="85" t="s">
        <v>71</v>
      </c>
      <c r="E31" s="104">
        <v>950</v>
      </c>
      <c r="F31" s="60"/>
      <c r="G31" s="74"/>
      <c r="H31" s="11"/>
    </row>
    <row r="32" spans="1:8" s="10" customFormat="1" x14ac:dyDescent="0.25">
      <c r="A32" s="37"/>
      <c r="B32" s="60"/>
      <c r="C32" s="60"/>
      <c r="D32" s="85" t="s">
        <v>72</v>
      </c>
      <c r="E32" s="104">
        <v>8046.5</v>
      </c>
      <c r="F32" s="60"/>
      <c r="G32" s="74"/>
      <c r="H32" s="11"/>
    </row>
    <row r="33" spans="1:8" s="10" customFormat="1" x14ac:dyDescent="0.25">
      <c r="A33" s="37"/>
      <c r="B33" s="60"/>
      <c r="C33" s="60"/>
      <c r="D33" s="85" t="s">
        <v>73</v>
      </c>
      <c r="E33" s="104">
        <f>2923*1.21</f>
        <v>3536.83</v>
      </c>
      <c r="F33" s="60"/>
      <c r="G33" s="74"/>
      <c r="H33" s="11"/>
    </row>
    <row r="34" spans="1:8" s="10" customFormat="1" x14ac:dyDescent="0.25">
      <c r="A34" s="37"/>
      <c r="B34" s="60"/>
      <c r="C34" s="60"/>
      <c r="D34" s="85" t="s">
        <v>74</v>
      </c>
      <c r="E34" s="104">
        <v>2668.05</v>
      </c>
      <c r="F34" s="60"/>
      <c r="G34" s="74"/>
      <c r="H34" s="11"/>
    </row>
    <row r="35" spans="1:8" s="10" customFormat="1" x14ac:dyDescent="0.25">
      <c r="A35" s="37"/>
      <c r="B35" s="60"/>
      <c r="C35" s="60"/>
      <c r="D35" s="85" t="s">
        <v>75</v>
      </c>
      <c r="E35" s="104">
        <v>104.38</v>
      </c>
      <c r="F35" s="60"/>
      <c r="G35" s="74"/>
      <c r="H35" s="11"/>
    </row>
    <row r="36" spans="1:8" s="10" customFormat="1" x14ac:dyDescent="0.25">
      <c r="A36" s="37"/>
      <c r="B36" s="60"/>
      <c r="C36" s="60"/>
      <c r="D36" s="85" t="s">
        <v>76</v>
      </c>
      <c r="E36" s="104">
        <v>2928.2</v>
      </c>
      <c r="F36" s="60"/>
      <c r="G36" s="74"/>
      <c r="H36" s="11"/>
    </row>
    <row r="37" spans="1:8" s="10" customFormat="1" x14ac:dyDescent="0.25">
      <c r="A37" s="37"/>
      <c r="B37" s="60"/>
      <c r="C37" s="60"/>
      <c r="D37" s="85" t="s">
        <v>77</v>
      </c>
      <c r="E37" s="104">
        <v>605</v>
      </c>
      <c r="F37" s="60"/>
      <c r="G37" s="74"/>
      <c r="H37" s="11"/>
    </row>
    <row r="38" spans="1:8" s="10" customFormat="1" x14ac:dyDescent="0.25">
      <c r="A38" s="37"/>
      <c r="B38" s="60"/>
      <c r="C38" s="60"/>
      <c r="D38" s="85" t="s">
        <v>78</v>
      </c>
      <c r="E38" s="104">
        <v>605</v>
      </c>
      <c r="F38" s="60"/>
      <c r="G38" s="74"/>
      <c r="H38" s="11"/>
    </row>
    <row r="39" spans="1:8" s="10" customFormat="1" x14ac:dyDescent="0.25">
      <c r="A39" s="37"/>
      <c r="B39" s="60"/>
      <c r="C39" s="60"/>
      <c r="D39" s="85" t="s">
        <v>79</v>
      </c>
      <c r="E39" s="104">
        <v>813.2</v>
      </c>
      <c r="F39" s="60"/>
      <c r="G39" s="74"/>
      <c r="H39" s="11"/>
    </row>
    <row r="40" spans="1:8" s="10" customFormat="1" x14ac:dyDescent="0.25">
      <c r="A40" s="37"/>
      <c r="B40" s="60"/>
      <c r="C40" s="60"/>
      <c r="D40" s="85" t="s">
        <v>80</v>
      </c>
      <c r="E40" s="104">
        <v>320</v>
      </c>
      <c r="F40" s="60"/>
      <c r="G40" s="74"/>
      <c r="H40" s="11"/>
    </row>
    <row r="41" spans="1:8" s="10" customFormat="1" x14ac:dyDescent="0.25">
      <c r="A41" s="37"/>
      <c r="B41" s="60"/>
      <c r="C41" s="60"/>
      <c r="D41" s="85" t="s">
        <v>81</v>
      </c>
      <c r="E41" s="104">
        <v>618.30999999999995</v>
      </c>
      <c r="F41" s="60"/>
      <c r="G41" s="74"/>
      <c r="H41" s="11"/>
    </row>
    <row r="42" spans="1:8" s="10" customFormat="1" x14ac:dyDescent="0.25">
      <c r="A42" s="37"/>
      <c r="B42" s="60"/>
      <c r="C42" s="60"/>
      <c r="D42" s="85" t="s">
        <v>82</v>
      </c>
      <c r="E42" s="104">
        <v>10339.450000000001</v>
      </c>
      <c r="F42" s="60"/>
      <c r="G42" s="74"/>
      <c r="H42" s="11"/>
    </row>
    <row r="43" spans="1:8" s="10" customFormat="1" x14ac:dyDescent="0.25">
      <c r="A43" s="37"/>
      <c r="B43" s="60"/>
      <c r="C43" s="60"/>
      <c r="D43" s="85" t="s">
        <v>83</v>
      </c>
      <c r="E43" s="104">
        <v>109.52</v>
      </c>
      <c r="F43" s="60"/>
      <c r="G43" s="74"/>
      <c r="H43" s="11"/>
    </row>
    <row r="44" spans="1:8" s="10" customFormat="1" ht="30" x14ac:dyDescent="0.25">
      <c r="A44" s="37"/>
      <c r="B44" s="60"/>
      <c r="C44" s="60"/>
      <c r="D44" s="85" t="s">
        <v>84</v>
      </c>
      <c r="E44" s="104">
        <v>4315.8100000000004</v>
      </c>
      <c r="F44" s="60"/>
      <c r="G44" s="74"/>
      <c r="H44" s="11"/>
    </row>
    <row r="45" spans="1:8" s="10" customFormat="1" x14ac:dyDescent="0.25">
      <c r="A45" s="37"/>
      <c r="B45" s="60"/>
      <c r="C45" s="60"/>
      <c r="D45" s="85" t="s">
        <v>85</v>
      </c>
      <c r="E45" s="104">
        <v>2917.31</v>
      </c>
      <c r="F45" s="60"/>
      <c r="G45" s="74"/>
      <c r="H45" s="11"/>
    </row>
    <row r="46" spans="1:8" s="10" customFormat="1" ht="30" x14ac:dyDescent="0.25">
      <c r="A46" s="37"/>
      <c r="B46" s="60"/>
      <c r="C46" s="60"/>
      <c r="D46" s="85" t="s">
        <v>86</v>
      </c>
      <c r="E46" s="104">
        <v>2469.61</v>
      </c>
      <c r="F46" s="60"/>
      <c r="G46" s="74"/>
      <c r="H46" s="11"/>
    </row>
    <row r="47" spans="1:8" s="10" customFormat="1" x14ac:dyDescent="0.25">
      <c r="A47" s="37"/>
      <c r="B47" s="60"/>
      <c r="C47" s="60"/>
      <c r="D47" s="85" t="s">
        <v>87</v>
      </c>
      <c r="E47" s="104">
        <v>1551.27</v>
      </c>
      <c r="F47" s="60"/>
      <c r="G47" s="74"/>
      <c r="H47" s="11"/>
    </row>
    <row r="48" spans="1:8" s="10" customFormat="1" x14ac:dyDescent="0.25">
      <c r="A48" s="37"/>
      <c r="B48" s="60"/>
      <c r="C48" s="60"/>
      <c r="D48" s="85" t="s">
        <v>88</v>
      </c>
      <c r="E48" s="104">
        <f>(634.04 *2)</f>
        <v>1268.08</v>
      </c>
      <c r="F48" s="60"/>
      <c r="G48" s="74"/>
      <c r="H48" s="11"/>
    </row>
    <row r="49" spans="1:8" s="10" customFormat="1" ht="17.25" customHeight="1" x14ac:dyDescent="0.25">
      <c r="A49" s="37"/>
      <c r="B49" s="60"/>
      <c r="C49" s="60"/>
      <c r="D49" s="85" t="s">
        <v>89</v>
      </c>
      <c r="E49" s="104">
        <v>9438</v>
      </c>
      <c r="F49" s="60"/>
      <c r="G49" s="74"/>
      <c r="H49" s="11"/>
    </row>
    <row r="50" spans="1:8" s="10" customFormat="1" ht="17.25" customHeight="1" x14ac:dyDescent="0.25">
      <c r="A50" s="37"/>
      <c r="B50" s="60"/>
      <c r="C50" s="60"/>
      <c r="D50" s="85" t="s">
        <v>90</v>
      </c>
      <c r="E50" s="104">
        <v>2206.17</v>
      </c>
      <c r="F50" s="60"/>
      <c r="G50" s="74"/>
      <c r="H50" s="11"/>
    </row>
    <row r="51" spans="1:8" s="10" customFormat="1" ht="17.25" customHeight="1" x14ac:dyDescent="0.25">
      <c r="A51" s="37"/>
      <c r="B51" s="60"/>
      <c r="C51" s="60"/>
      <c r="D51" s="85" t="s">
        <v>91</v>
      </c>
      <c r="E51" s="104">
        <v>618.54999999999995</v>
      </c>
      <c r="F51" s="60"/>
      <c r="G51" s="74"/>
      <c r="H51" s="11"/>
    </row>
    <row r="52" spans="1:8" s="10" customFormat="1" ht="17.25" customHeight="1" x14ac:dyDescent="0.25">
      <c r="A52" s="37"/>
      <c r="B52" s="60"/>
      <c r="C52" s="60"/>
      <c r="D52" s="85" t="s">
        <v>92</v>
      </c>
      <c r="E52" s="104">
        <v>1278.3499999999999</v>
      </c>
      <c r="F52" s="60"/>
      <c r="G52" s="74"/>
      <c r="H52" s="11"/>
    </row>
    <row r="53" spans="1:8" s="10" customFormat="1" ht="17.25" customHeight="1" x14ac:dyDescent="0.25">
      <c r="A53" s="37"/>
      <c r="B53" s="60"/>
      <c r="C53" s="60"/>
      <c r="D53" s="85" t="s">
        <v>93</v>
      </c>
      <c r="E53" s="104">
        <v>2206.17</v>
      </c>
      <c r="F53" s="60"/>
      <c r="G53" s="74"/>
      <c r="H53" s="11"/>
    </row>
    <row r="54" spans="1:8" s="10" customFormat="1" ht="17.25" customHeight="1" x14ac:dyDescent="0.25">
      <c r="A54" s="37"/>
      <c r="B54" s="60"/>
      <c r="C54" s="60"/>
      <c r="D54" s="85" t="s">
        <v>94</v>
      </c>
      <c r="E54" s="104">
        <v>721.64</v>
      </c>
      <c r="F54" s="60"/>
      <c r="G54" s="74"/>
      <c r="H54" s="11"/>
    </row>
    <row r="55" spans="1:8" s="10" customFormat="1" ht="17.25" customHeight="1" x14ac:dyDescent="0.25">
      <c r="A55" s="37"/>
      <c r="B55" s="60"/>
      <c r="C55" s="60"/>
      <c r="D55" s="85" t="s">
        <v>95</v>
      </c>
      <c r="E55" s="104">
        <v>773.19</v>
      </c>
      <c r="F55" s="60"/>
      <c r="G55" s="74"/>
      <c r="H55" s="11"/>
    </row>
    <row r="56" spans="1:8" s="10" customFormat="1" ht="17.25" customHeight="1" x14ac:dyDescent="0.25">
      <c r="A56" s="37"/>
      <c r="B56" s="60"/>
      <c r="C56" s="60"/>
      <c r="D56" s="85" t="s">
        <v>96</v>
      </c>
      <c r="E56" s="104">
        <v>1958.75</v>
      </c>
      <c r="F56" s="60"/>
      <c r="G56" s="74"/>
      <c r="H56" s="11"/>
    </row>
    <row r="57" spans="1:8" s="10" customFormat="1" ht="17.25" customHeight="1" x14ac:dyDescent="0.25">
      <c r="A57" s="37"/>
      <c r="B57" s="60"/>
      <c r="C57" s="60"/>
      <c r="D57" s="85" t="s">
        <v>97</v>
      </c>
      <c r="E57" s="104">
        <f>(257.73*2)</f>
        <v>515.46</v>
      </c>
      <c r="F57" s="60"/>
      <c r="G57" s="74"/>
      <c r="H57" s="11"/>
    </row>
    <row r="58" spans="1:8" s="10" customFormat="1" ht="15.75" thickBot="1" x14ac:dyDescent="0.3">
      <c r="A58" s="37"/>
      <c r="B58" s="65"/>
      <c r="C58" s="65"/>
      <c r="D58" s="87" t="s">
        <v>26</v>
      </c>
      <c r="E58" s="105">
        <f>SUM(E23:E57)</f>
        <v>76451.400000000009</v>
      </c>
      <c r="F58" s="61"/>
      <c r="G58" s="73"/>
      <c r="H58" s="11"/>
    </row>
    <row r="59" spans="1:8" ht="15" customHeight="1" x14ac:dyDescent="0.25">
      <c r="A59" s="39" t="s">
        <v>27</v>
      </c>
      <c r="B59" s="34" t="s">
        <v>28</v>
      </c>
      <c r="C59" s="34">
        <v>2022</v>
      </c>
      <c r="D59" s="12"/>
      <c r="E59" s="100"/>
      <c r="F59" s="34" t="s">
        <v>22</v>
      </c>
      <c r="G59" s="70" t="s">
        <v>124</v>
      </c>
      <c r="H59" s="2"/>
    </row>
    <row r="60" spans="1:8" x14ac:dyDescent="0.25">
      <c r="A60" s="40"/>
      <c r="B60" s="35"/>
      <c r="C60" s="35"/>
      <c r="D60" s="88" t="s">
        <v>54</v>
      </c>
      <c r="E60" s="103">
        <v>738.1</v>
      </c>
      <c r="F60" s="35"/>
      <c r="G60" s="53"/>
      <c r="H60" s="2"/>
    </row>
    <row r="61" spans="1:8" x14ac:dyDescent="0.25">
      <c r="A61" s="40"/>
      <c r="B61" s="35"/>
      <c r="C61" s="35"/>
      <c r="D61" s="3" t="s">
        <v>25</v>
      </c>
      <c r="E61" s="103">
        <v>762.3</v>
      </c>
      <c r="F61" s="35"/>
      <c r="G61" s="53"/>
      <c r="H61" s="2"/>
    </row>
    <row r="62" spans="1:8" ht="15.75" thickBot="1" x14ac:dyDescent="0.3">
      <c r="A62" s="41"/>
      <c r="B62" s="42"/>
      <c r="C62" s="42"/>
      <c r="D62" s="13" t="s">
        <v>26</v>
      </c>
      <c r="E62" s="102">
        <f>SUM(E59:E61)</f>
        <v>1500.4</v>
      </c>
      <c r="F62" s="42"/>
      <c r="G62" s="71"/>
      <c r="H62" s="2"/>
    </row>
    <row r="63" spans="1:8" ht="15" customHeight="1" x14ac:dyDescent="0.25">
      <c r="A63" s="62" t="s">
        <v>29</v>
      </c>
      <c r="B63" s="59" t="s">
        <v>19</v>
      </c>
      <c r="C63" s="59">
        <v>2022</v>
      </c>
      <c r="D63" s="85"/>
      <c r="E63" s="104"/>
      <c r="F63" s="59" t="s">
        <v>22</v>
      </c>
      <c r="G63" s="72" t="s">
        <v>55</v>
      </c>
      <c r="H63" s="2"/>
    </row>
    <row r="64" spans="1:8" ht="30" x14ac:dyDescent="0.25">
      <c r="A64" s="63"/>
      <c r="B64" s="60"/>
      <c r="C64" s="60"/>
      <c r="D64" s="86" t="s">
        <v>56</v>
      </c>
      <c r="E64" s="104">
        <v>931.7</v>
      </c>
      <c r="F64" s="60"/>
      <c r="G64" s="74"/>
      <c r="H64" s="2"/>
    </row>
    <row r="65" spans="1:8" ht="30" x14ac:dyDescent="0.25">
      <c r="A65" s="63"/>
      <c r="B65" s="60"/>
      <c r="C65" s="60"/>
      <c r="D65" s="86" t="s">
        <v>57</v>
      </c>
      <c r="E65" s="104">
        <v>1155.55</v>
      </c>
      <c r="F65" s="60"/>
      <c r="G65" s="74"/>
      <c r="H65" s="2"/>
    </row>
    <row r="66" spans="1:8" x14ac:dyDescent="0.25">
      <c r="A66" s="63"/>
      <c r="B66" s="60"/>
      <c r="C66" s="60"/>
      <c r="D66" s="86" t="s">
        <v>58</v>
      </c>
      <c r="E66" s="104">
        <v>1793.8</v>
      </c>
      <c r="F66" s="60"/>
      <c r="G66" s="74"/>
      <c r="H66" s="2"/>
    </row>
    <row r="67" spans="1:8" x14ac:dyDescent="0.25">
      <c r="A67" s="63"/>
      <c r="B67" s="60"/>
      <c r="C67" s="60"/>
      <c r="D67" s="86" t="s">
        <v>59</v>
      </c>
      <c r="E67" s="104">
        <v>500</v>
      </c>
      <c r="F67" s="60"/>
      <c r="G67" s="74"/>
      <c r="H67" s="2"/>
    </row>
    <row r="68" spans="1:8" x14ac:dyDescent="0.25">
      <c r="A68" s="63"/>
      <c r="B68" s="60"/>
      <c r="C68" s="60"/>
      <c r="D68" s="86" t="s">
        <v>60</v>
      </c>
      <c r="E68" s="104">
        <v>3477.92</v>
      </c>
      <c r="F68" s="60"/>
      <c r="G68" s="74"/>
      <c r="H68" s="2"/>
    </row>
    <row r="69" spans="1:8" x14ac:dyDescent="0.25">
      <c r="A69" s="63"/>
      <c r="B69" s="60"/>
      <c r="C69" s="60"/>
      <c r="D69" s="86" t="s">
        <v>61</v>
      </c>
      <c r="E69" s="104">
        <v>332.02</v>
      </c>
      <c r="F69" s="60"/>
      <c r="G69" s="74"/>
      <c r="H69" s="2"/>
    </row>
    <row r="70" spans="1:8" x14ac:dyDescent="0.25">
      <c r="A70" s="63"/>
      <c r="B70" s="60"/>
      <c r="C70" s="60"/>
      <c r="D70" s="89" t="s">
        <v>62</v>
      </c>
      <c r="E70" s="104">
        <v>472.5</v>
      </c>
      <c r="F70" s="60"/>
      <c r="G70" s="74"/>
      <c r="H70" s="2"/>
    </row>
    <row r="71" spans="1:8" ht="14.25" customHeight="1" thickBot="1" x14ac:dyDescent="0.3">
      <c r="A71" s="64"/>
      <c r="B71" s="61"/>
      <c r="C71" s="61"/>
      <c r="D71" s="90" t="s">
        <v>26</v>
      </c>
      <c r="E71" s="28">
        <f>SUM(E64:E70)</f>
        <v>8663.49</v>
      </c>
      <c r="F71" s="61"/>
      <c r="G71" s="75"/>
      <c r="H71" s="2"/>
    </row>
    <row r="72" spans="1:8" s="10" customFormat="1" ht="15" customHeight="1" x14ac:dyDescent="0.25">
      <c r="A72" s="62" t="s">
        <v>30</v>
      </c>
      <c r="B72" s="59" t="s">
        <v>31</v>
      </c>
      <c r="C72" s="59">
        <v>2022</v>
      </c>
      <c r="D72" s="85"/>
      <c r="E72" s="104"/>
      <c r="F72" s="59" t="s">
        <v>22</v>
      </c>
      <c r="G72" s="54" t="s">
        <v>98</v>
      </c>
      <c r="H72" s="11"/>
    </row>
    <row r="73" spans="1:8" s="10" customFormat="1" x14ac:dyDescent="0.25">
      <c r="A73" s="63"/>
      <c r="B73" s="60"/>
      <c r="C73" s="60"/>
      <c r="D73" s="86" t="s">
        <v>99</v>
      </c>
      <c r="E73" s="104">
        <v>3121.8</v>
      </c>
      <c r="F73" s="60"/>
      <c r="G73" s="55"/>
      <c r="H73" s="11"/>
    </row>
    <row r="74" spans="1:8" s="10" customFormat="1" ht="45" x14ac:dyDescent="0.25">
      <c r="A74" s="63"/>
      <c r="B74" s="60"/>
      <c r="C74" s="60"/>
      <c r="D74" s="86" t="s">
        <v>100</v>
      </c>
      <c r="E74" s="104">
        <v>11979</v>
      </c>
      <c r="F74" s="60"/>
      <c r="G74" s="55"/>
      <c r="H74" s="11"/>
    </row>
    <row r="75" spans="1:8" s="10" customFormat="1" x14ac:dyDescent="0.25">
      <c r="A75" s="63"/>
      <c r="B75" s="60"/>
      <c r="C75" s="60"/>
      <c r="D75" s="86" t="s">
        <v>101</v>
      </c>
      <c r="E75" s="104">
        <v>6103.48</v>
      </c>
      <c r="F75" s="60"/>
      <c r="G75" s="55"/>
      <c r="H75" s="11"/>
    </row>
    <row r="76" spans="1:8" s="10" customFormat="1" ht="30" x14ac:dyDescent="0.25">
      <c r="A76" s="63"/>
      <c r="B76" s="60"/>
      <c r="C76" s="60"/>
      <c r="D76" s="86" t="s">
        <v>102</v>
      </c>
      <c r="E76" s="104">
        <v>2026.75</v>
      </c>
      <c r="F76" s="60"/>
      <c r="G76" s="55"/>
      <c r="H76" s="11"/>
    </row>
    <row r="77" spans="1:8" s="10" customFormat="1" x14ac:dyDescent="0.25">
      <c r="A77" s="63"/>
      <c r="B77" s="60"/>
      <c r="C77" s="60"/>
      <c r="D77" s="86" t="s">
        <v>103</v>
      </c>
      <c r="E77" s="104">
        <v>305.89999999999998</v>
      </c>
      <c r="F77" s="60"/>
      <c r="G77" s="55"/>
      <c r="H77" s="11"/>
    </row>
    <row r="78" spans="1:8" s="10" customFormat="1" x14ac:dyDescent="0.25">
      <c r="A78" s="63"/>
      <c r="B78" s="60"/>
      <c r="C78" s="60"/>
      <c r="D78" s="86" t="s">
        <v>104</v>
      </c>
      <c r="E78" s="104">
        <v>1052.7</v>
      </c>
      <c r="F78" s="60"/>
      <c r="G78" s="55"/>
      <c r="H78" s="11"/>
    </row>
    <row r="79" spans="1:8" s="10" customFormat="1" x14ac:dyDescent="0.25">
      <c r="A79" s="63"/>
      <c r="B79" s="60"/>
      <c r="C79" s="60"/>
      <c r="D79" s="86" t="s">
        <v>109</v>
      </c>
      <c r="E79" s="104">
        <v>209.57</v>
      </c>
      <c r="F79" s="60"/>
      <c r="G79" s="55"/>
      <c r="H79" s="11"/>
    </row>
    <row r="80" spans="1:8" s="10" customFormat="1" x14ac:dyDescent="0.25">
      <c r="A80" s="63"/>
      <c r="B80" s="60"/>
      <c r="C80" s="60"/>
      <c r="D80" s="86" t="s">
        <v>110</v>
      </c>
      <c r="E80" s="104">
        <v>627</v>
      </c>
      <c r="F80" s="60"/>
      <c r="G80" s="55"/>
      <c r="H80" s="11"/>
    </row>
    <row r="81" spans="1:8" s="10" customFormat="1" x14ac:dyDescent="0.25">
      <c r="A81" s="63"/>
      <c r="B81" s="60"/>
      <c r="C81" s="60"/>
      <c r="D81" s="86" t="s">
        <v>111</v>
      </c>
      <c r="E81" s="104">
        <v>1800.04</v>
      </c>
      <c r="F81" s="60"/>
      <c r="G81" s="55"/>
      <c r="H81" s="11"/>
    </row>
    <row r="82" spans="1:8" s="10" customFormat="1" x14ac:dyDescent="0.25">
      <c r="A82" s="63"/>
      <c r="B82" s="60"/>
      <c r="C82" s="60"/>
      <c r="D82" s="86" t="s">
        <v>105</v>
      </c>
      <c r="E82" s="104">
        <v>3702.6</v>
      </c>
      <c r="F82" s="60"/>
      <c r="G82" s="55"/>
      <c r="H82" s="11"/>
    </row>
    <row r="83" spans="1:8" s="10" customFormat="1" x14ac:dyDescent="0.25">
      <c r="A83" s="63"/>
      <c r="B83" s="60"/>
      <c r="C83" s="60"/>
      <c r="D83" s="86" t="s">
        <v>112</v>
      </c>
      <c r="E83" s="104">
        <v>1052.7</v>
      </c>
      <c r="F83" s="60"/>
      <c r="G83" s="55"/>
      <c r="H83" s="11"/>
    </row>
    <row r="84" spans="1:8" s="10" customFormat="1" x14ac:dyDescent="0.25">
      <c r="A84" s="63"/>
      <c r="B84" s="60"/>
      <c r="C84" s="60"/>
      <c r="D84" s="86" t="s">
        <v>113</v>
      </c>
      <c r="E84" s="104">
        <v>450</v>
      </c>
      <c r="F84" s="60"/>
      <c r="G84" s="55"/>
      <c r="H84" s="11"/>
    </row>
    <row r="85" spans="1:8" s="10" customFormat="1" x14ac:dyDescent="0.25">
      <c r="A85" s="63"/>
      <c r="B85" s="60"/>
      <c r="C85" s="60"/>
      <c r="D85" s="86" t="s">
        <v>114</v>
      </c>
      <c r="E85" s="104">
        <v>849.42</v>
      </c>
      <c r="F85" s="60"/>
      <c r="G85" s="55"/>
      <c r="H85" s="11"/>
    </row>
    <row r="86" spans="1:8" s="10" customFormat="1" x14ac:dyDescent="0.25">
      <c r="A86" s="63"/>
      <c r="B86" s="60"/>
      <c r="C86" s="60"/>
      <c r="D86" s="86" t="s">
        <v>115</v>
      </c>
      <c r="E86" s="104">
        <v>605</v>
      </c>
      <c r="F86" s="60"/>
      <c r="G86" s="55"/>
      <c r="H86" s="11"/>
    </row>
    <row r="87" spans="1:8" s="10" customFormat="1" x14ac:dyDescent="0.25">
      <c r="A87" s="63"/>
      <c r="B87" s="60"/>
      <c r="C87" s="60"/>
      <c r="D87" s="86" t="s">
        <v>106</v>
      </c>
      <c r="E87" s="104">
        <v>1551</v>
      </c>
      <c r="F87" s="60"/>
      <c r="G87" s="55"/>
      <c r="H87" s="11"/>
    </row>
    <row r="88" spans="1:8" s="10" customFormat="1" x14ac:dyDescent="0.25">
      <c r="A88" s="63"/>
      <c r="B88" s="60"/>
      <c r="C88" s="60"/>
      <c r="D88" s="86" t="s">
        <v>116</v>
      </c>
      <c r="E88" s="104">
        <v>899.01</v>
      </c>
      <c r="F88" s="60"/>
      <c r="G88" s="55"/>
      <c r="H88" s="11"/>
    </row>
    <row r="89" spans="1:8" s="10" customFormat="1" x14ac:dyDescent="0.25">
      <c r="A89" s="63"/>
      <c r="B89" s="60"/>
      <c r="C89" s="60"/>
      <c r="D89" s="86" t="s">
        <v>117</v>
      </c>
      <c r="E89" s="104">
        <v>935</v>
      </c>
      <c r="F89" s="60"/>
      <c r="G89" s="55"/>
      <c r="H89" s="11"/>
    </row>
    <row r="90" spans="1:8" s="10" customFormat="1" x14ac:dyDescent="0.25">
      <c r="A90" s="63"/>
      <c r="B90" s="60"/>
      <c r="C90" s="60"/>
      <c r="D90" s="86" t="s">
        <v>118</v>
      </c>
      <c r="E90" s="104">
        <v>1331</v>
      </c>
      <c r="F90" s="60"/>
      <c r="G90" s="55"/>
      <c r="H90" s="11"/>
    </row>
    <row r="91" spans="1:8" s="10" customFormat="1" x14ac:dyDescent="0.25">
      <c r="A91" s="63"/>
      <c r="B91" s="60"/>
      <c r="C91" s="60"/>
      <c r="D91" s="86" t="s">
        <v>119</v>
      </c>
      <c r="E91" s="104">
        <v>925.29</v>
      </c>
      <c r="F91" s="60"/>
      <c r="G91" s="55"/>
      <c r="H91" s="11"/>
    </row>
    <row r="92" spans="1:8" s="10" customFormat="1" x14ac:dyDescent="0.25">
      <c r="A92" s="63"/>
      <c r="B92" s="60"/>
      <c r="C92" s="60"/>
      <c r="D92" s="86" t="s">
        <v>120</v>
      </c>
      <c r="E92" s="104">
        <v>618.15</v>
      </c>
      <c r="F92" s="60"/>
      <c r="G92" s="55"/>
      <c r="H92" s="11"/>
    </row>
    <row r="93" spans="1:8" s="10" customFormat="1" x14ac:dyDescent="0.25">
      <c r="A93" s="63"/>
      <c r="B93" s="60"/>
      <c r="C93" s="60"/>
      <c r="D93" s="86" t="s">
        <v>121</v>
      </c>
      <c r="E93" s="104">
        <v>13900</v>
      </c>
      <c r="F93" s="60"/>
      <c r="G93" s="55"/>
      <c r="H93" s="11"/>
    </row>
    <row r="94" spans="1:8" s="10" customFormat="1" x14ac:dyDescent="0.25">
      <c r="A94" s="63"/>
      <c r="B94" s="60"/>
      <c r="C94" s="60"/>
      <c r="D94" s="86" t="s">
        <v>107</v>
      </c>
      <c r="E94" s="104">
        <v>40837.5</v>
      </c>
      <c r="F94" s="60"/>
      <c r="G94" s="55"/>
      <c r="H94" s="11"/>
    </row>
    <row r="95" spans="1:8" s="10" customFormat="1" ht="15.75" thickBot="1" x14ac:dyDescent="0.3">
      <c r="A95" s="64"/>
      <c r="B95" s="61"/>
      <c r="C95" s="61"/>
      <c r="D95" s="90" t="s">
        <v>13</v>
      </c>
      <c r="E95" s="28">
        <f>SUM(E73:E94)</f>
        <v>94882.91</v>
      </c>
      <c r="F95" s="61"/>
      <c r="G95" s="56"/>
      <c r="H95" s="11"/>
    </row>
    <row r="96" spans="1:8" s="10" customFormat="1" x14ac:dyDescent="0.25">
      <c r="A96" s="57"/>
      <c r="B96" s="59"/>
      <c r="C96" s="59"/>
      <c r="D96" s="62" t="s">
        <v>32</v>
      </c>
      <c r="E96" s="76">
        <f>E7+E21+E58+E62+E71+E95</f>
        <v>199892.68</v>
      </c>
      <c r="F96" s="78"/>
      <c r="G96" s="68"/>
      <c r="H96" s="11"/>
    </row>
    <row r="97" spans="1:8" s="10" customFormat="1" ht="15.75" thickBot="1" x14ac:dyDescent="0.3">
      <c r="A97" s="58"/>
      <c r="B97" s="61"/>
      <c r="C97" s="61"/>
      <c r="D97" s="64"/>
      <c r="E97" s="77"/>
      <c r="F97" s="79"/>
      <c r="G97" s="69"/>
      <c r="H97" s="11"/>
    </row>
    <row r="98" spans="1:8" s="10" customFormat="1" ht="75.75" thickBot="1" x14ac:dyDescent="0.3">
      <c r="A98" s="32" t="s">
        <v>34</v>
      </c>
      <c r="B98" s="46" t="s">
        <v>36</v>
      </c>
      <c r="C98" s="46"/>
      <c r="D98" s="91" t="s">
        <v>35</v>
      </c>
      <c r="E98" s="106">
        <v>99220</v>
      </c>
      <c r="F98" s="7"/>
      <c r="G98" s="29" t="s">
        <v>33</v>
      </c>
    </row>
    <row r="99" spans="1:8" s="10" customFormat="1" ht="51" customHeight="1" thickTop="1" x14ac:dyDescent="0.25">
      <c r="A99" s="50" t="s">
        <v>125</v>
      </c>
      <c r="B99" s="52" t="s">
        <v>127</v>
      </c>
      <c r="C99" s="52">
        <v>2022</v>
      </c>
      <c r="D99" s="92"/>
      <c r="E99" s="107"/>
      <c r="F99" s="52" t="s">
        <v>7</v>
      </c>
      <c r="G99" s="80" t="s">
        <v>128</v>
      </c>
    </row>
    <row r="100" spans="1:8" s="10" customFormat="1" x14ac:dyDescent="0.25">
      <c r="A100" s="51"/>
      <c r="B100" s="35"/>
      <c r="C100" s="35"/>
      <c r="D100" s="88" t="s">
        <v>8</v>
      </c>
      <c r="E100" s="108" t="s">
        <v>126</v>
      </c>
      <c r="F100" s="35"/>
      <c r="G100" s="81"/>
    </row>
    <row r="101" spans="1:8" s="10" customFormat="1" x14ac:dyDescent="0.25">
      <c r="A101" s="51"/>
      <c r="B101" s="35"/>
      <c r="C101" s="35"/>
      <c r="D101" s="88" t="s">
        <v>9</v>
      </c>
      <c r="E101" s="108">
        <v>2000</v>
      </c>
      <c r="F101" s="35"/>
      <c r="G101" s="81"/>
    </row>
    <row r="102" spans="1:8" s="10" customFormat="1" x14ac:dyDescent="0.25">
      <c r="A102" s="51"/>
      <c r="B102" s="35"/>
      <c r="C102" s="35"/>
      <c r="D102" s="88" t="s">
        <v>10</v>
      </c>
      <c r="E102" s="108">
        <v>592.9</v>
      </c>
      <c r="F102" s="35"/>
      <c r="G102" s="81"/>
    </row>
    <row r="103" spans="1:8" s="10" customFormat="1" x14ac:dyDescent="0.25">
      <c r="A103" s="51"/>
      <c r="B103" s="35"/>
      <c r="C103" s="35"/>
      <c r="D103" s="88" t="s">
        <v>11</v>
      </c>
      <c r="E103" s="108">
        <v>987</v>
      </c>
      <c r="F103" s="35"/>
      <c r="G103" s="81"/>
    </row>
    <row r="104" spans="1:8" s="10" customFormat="1" x14ac:dyDescent="0.25">
      <c r="A104" s="51"/>
      <c r="B104" s="35"/>
      <c r="C104" s="35"/>
      <c r="D104" s="88" t="s">
        <v>12</v>
      </c>
      <c r="E104" s="108">
        <v>121</v>
      </c>
      <c r="F104" s="35"/>
      <c r="G104" s="81"/>
    </row>
    <row r="105" spans="1:8" s="10" customFormat="1" ht="32.25" customHeight="1" thickBot="1" x14ac:dyDescent="0.3">
      <c r="A105" s="51"/>
      <c r="B105" s="35"/>
      <c r="C105" s="35"/>
      <c r="D105" s="93" t="s">
        <v>13</v>
      </c>
      <c r="E105" s="109">
        <v>3858.2</v>
      </c>
      <c r="F105" s="35"/>
      <c r="G105" s="81"/>
    </row>
    <row r="106" spans="1:8" s="10" customFormat="1" ht="30" customHeight="1" x14ac:dyDescent="0.25">
      <c r="A106" s="39" t="s">
        <v>183</v>
      </c>
      <c r="B106" s="34" t="s">
        <v>14</v>
      </c>
      <c r="C106" s="34">
        <v>2022</v>
      </c>
      <c r="D106" s="91"/>
      <c r="E106" s="110"/>
      <c r="F106" s="34" t="s">
        <v>7</v>
      </c>
      <c r="G106" s="43" t="s">
        <v>129</v>
      </c>
    </row>
    <row r="107" spans="1:8" x14ac:dyDescent="0.25">
      <c r="A107" s="40"/>
      <c r="B107" s="35"/>
      <c r="C107" s="35"/>
      <c r="D107" s="88" t="s">
        <v>15</v>
      </c>
      <c r="E107" s="108">
        <v>2000</v>
      </c>
      <c r="F107" s="35"/>
      <c r="G107" s="44"/>
    </row>
    <row r="108" spans="1:8" x14ac:dyDescent="0.25">
      <c r="A108" s="40"/>
      <c r="B108" s="35"/>
      <c r="C108" s="35"/>
      <c r="D108" s="88" t="s">
        <v>8</v>
      </c>
      <c r="E108" s="108" t="s">
        <v>130</v>
      </c>
      <c r="F108" s="35"/>
      <c r="G108" s="44"/>
    </row>
    <row r="109" spans="1:8" x14ac:dyDescent="0.25">
      <c r="A109" s="40"/>
      <c r="B109" s="35"/>
      <c r="C109" s="35"/>
      <c r="D109" s="88" t="s">
        <v>16</v>
      </c>
      <c r="E109" s="108" t="s">
        <v>131</v>
      </c>
      <c r="F109" s="35"/>
      <c r="G109" s="44"/>
    </row>
    <row r="110" spans="1:8" x14ac:dyDescent="0.25">
      <c r="A110" s="40"/>
      <c r="B110" s="35"/>
      <c r="C110" s="35"/>
      <c r="D110" s="88" t="s">
        <v>17</v>
      </c>
      <c r="E110" s="108" t="s">
        <v>132</v>
      </c>
      <c r="F110" s="35"/>
      <c r="G110" s="44"/>
    </row>
    <row r="111" spans="1:8" ht="15.75" thickBot="1" x14ac:dyDescent="0.3">
      <c r="A111" s="41"/>
      <c r="B111" s="42"/>
      <c r="C111" s="42"/>
      <c r="D111" s="13" t="s">
        <v>13</v>
      </c>
      <c r="E111" s="111">
        <v>2612.66</v>
      </c>
      <c r="F111" s="42"/>
      <c r="G111" s="45"/>
    </row>
    <row r="112" spans="1:8" x14ac:dyDescent="0.25">
      <c r="A112" s="39" t="s">
        <v>133</v>
      </c>
      <c r="B112" s="34"/>
      <c r="C112" s="34">
        <v>2022</v>
      </c>
      <c r="D112" s="91"/>
      <c r="E112" s="110"/>
      <c r="F112" s="7"/>
      <c r="G112" s="29"/>
    </row>
    <row r="113" spans="1:7" ht="165" x14ac:dyDescent="0.25">
      <c r="A113" s="40"/>
      <c r="B113" s="35"/>
      <c r="C113" s="35"/>
      <c r="D113" s="88"/>
      <c r="E113" s="103"/>
      <c r="F113" s="26" t="s">
        <v>7</v>
      </c>
      <c r="G113" s="30" t="s">
        <v>134</v>
      </c>
    </row>
    <row r="114" spans="1:7" x14ac:dyDescent="0.25">
      <c r="A114" s="40"/>
      <c r="B114" s="35"/>
      <c r="C114" s="35"/>
      <c r="D114" s="88" t="s">
        <v>135</v>
      </c>
      <c r="E114" s="108">
        <v>600</v>
      </c>
      <c r="F114" s="14"/>
      <c r="G114" s="30"/>
    </row>
    <row r="115" spans="1:7" x14ac:dyDescent="0.25">
      <c r="A115" s="40"/>
      <c r="B115" s="35"/>
      <c r="C115" s="35"/>
      <c r="D115" s="88" t="s">
        <v>136</v>
      </c>
      <c r="E115" s="108">
        <v>145.19999999999999</v>
      </c>
      <c r="F115" s="14"/>
      <c r="G115" s="30"/>
    </row>
    <row r="116" spans="1:7" ht="15.75" thickBot="1" x14ac:dyDescent="0.3">
      <c r="A116" s="41"/>
      <c r="B116" s="42"/>
      <c r="C116" s="42"/>
      <c r="D116" s="13" t="s">
        <v>13</v>
      </c>
      <c r="E116" s="111">
        <v>745.2</v>
      </c>
      <c r="F116" s="17"/>
      <c r="G116" s="31"/>
    </row>
    <row r="117" spans="1:7" ht="75" customHeight="1" x14ac:dyDescent="0.25">
      <c r="A117" s="39" t="s">
        <v>18</v>
      </c>
      <c r="B117" s="34" t="s">
        <v>137</v>
      </c>
      <c r="C117" s="34">
        <v>2022</v>
      </c>
      <c r="D117" s="91"/>
      <c r="E117" s="110"/>
      <c r="F117" s="34" t="s">
        <v>7</v>
      </c>
      <c r="G117" s="43" t="s">
        <v>138</v>
      </c>
    </row>
    <row r="118" spans="1:7" x14ac:dyDescent="0.25">
      <c r="A118" s="40"/>
      <c r="B118" s="35"/>
      <c r="C118" s="35"/>
      <c r="D118" s="88"/>
      <c r="E118" s="112"/>
      <c r="F118" s="35"/>
      <c r="G118" s="44"/>
    </row>
    <row r="119" spans="1:7" x14ac:dyDescent="0.25">
      <c r="A119" s="40"/>
      <c r="B119" s="35"/>
      <c r="C119" s="35"/>
      <c r="D119" s="94"/>
      <c r="E119" s="108"/>
      <c r="F119" s="35"/>
      <c r="G119" s="44"/>
    </row>
    <row r="120" spans="1:7" ht="15.75" thickBot="1" x14ac:dyDescent="0.3">
      <c r="A120" s="41"/>
      <c r="B120" s="42"/>
      <c r="C120" s="42"/>
      <c r="D120" s="95"/>
      <c r="E120" s="113"/>
      <c r="F120" s="42"/>
      <c r="G120" s="45"/>
    </row>
    <row r="121" spans="1:7" ht="60" customHeight="1" x14ac:dyDescent="0.25">
      <c r="A121" s="39" t="s">
        <v>139</v>
      </c>
      <c r="B121" s="34" t="s">
        <v>140</v>
      </c>
      <c r="C121" s="34">
        <v>2022</v>
      </c>
      <c r="D121" s="91"/>
      <c r="E121" s="110"/>
      <c r="F121" s="34" t="s">
        <v>7</v>
      </c>
      <c r="G121" s="43" t="s">
        <v>141</v>
      </c>
    </row>
    <row r="122" spans="1:7" x14ac:dyDescent="0.25">
      <c r="A122" s="40"/>
      <c r="B122" s="35"/>
      <c r="C122" s="35"/>
      <c r="D122" s="94" t="s">
        <v>142</v>
      </c>
      <c r="E122" s="108">
        <v>312.66000000000003</v>
      </c>
      <c r="F122" s="35"/>
      <c r="G122" s="44"/>
    </row>
    <row r="123" spans="1:7" x14ac:dyDescent="0.25">
      <c r="A123" s="40"/>
      <c r="B123" s="35"/>
      <c r="C123" s="35"/>
      <c r="D123" s="94" t="s">
        <v>143</v>
      </c>
      <c r="E123" s="108">
        <v>300</v>
      </c>
      <c r="F123" s="35"/>
      <c r="G123" s="44"/>
    </row>
    <row r="124" spans="1:7" ht="15.75" thickBot="1" x14ac:dyDescent="0.3">
      <c r="A124" s="41"/>
      <c r="B124" s="42"/>
      <c r="C124" s="42"/>
      <c r="D124" s="96" t="s">
        <v>13</v>
      </c>
      <c r="E124" s="111">
        <v>612.66</v>
      </c>
      <c r="F124" s="42"/>
      <c r="G124" s="45"/>
    </row>
    <row r="125" spans="1:7" ht="30" customHeight="1" x14ac:dyDescent="0.25">
      <c r="A125" s="47" t="s">
        <v>144</v>
      </c>
      <c r="B125" s="34" t="s">
        <v>21</v>
      </c>
      <c r="C125" s="34">
        <v>2022</v>
      </c>
      <c r="D125" s="91"/>
      <c r="E125" s="110"/>
      <c r="F125" s="7"/>
      <c r="G125" s="29"/>
    </row>
    <row r="126" spans="1:7" ht="75" x14ac:dyDescent="0.25">
      <c r="A126" s="48"/>
      <c r="B126" s="35"/>
      <c r="C126" s="35"/>
      <c r="D126" s="88" t="s">
        <v>145</v>
      </c>
      <c r="E126" s="103"/>
      <c r="F126" s="14"/>
      <c r="G126" s="30" t="s">
        <v>146</v>
      </c>
    </row>
    <row r="127" spans="1:7" ht="15.75" thickBot="1" x14ac:dyDescent="0.3">
      <c r="A127" s="49"/>
      <c r="B127" s="42"/>
      <c r="C127" s="42"/>
      <c r="D127" s="95"/>
      <c r="E127" s="113"/>
      <c r="F127" s="8"/>
      <c r="G127" s="31"/>
    </row>
    <row r="128" spans="1:7" s="23" customFormat="1" ht="28.5" customHeight="1" thickBot="1" x14ac:dyDescent="0.3">
      <c r="A128" s="66" t="s">
        <v>184</v>
      </c>
      <c r="B128" s="67"/>
      <c r="C128" s="67"/>
      <c r="D128" s="67"/>
      <c r="E128" s="109">
        <f>SUM(E105,E111,E116,E124)</f>
        <v>7828.7199999999993</v>
      </c>
      <c r="F128" s="14"/>
      <c r="G128" s="30"/>
    </row>
    <row r="129" spans="1:7" x14ac:dyDescent="0.25">
      <c r="A129" s="39" t="s">
        <v>147</v>
      </c>
      <c r="B129" s="34" t="s">
        <v>21</v>
      </c>
      <c r="C129" s="34">
        <v>2022</v>
      </c>
      <c r="D129" s="91"/>
      <c r="E129" s="110"/>
      <c r="F129" s="34" t="s">
        <v>148</v>
      </c>
      <c r="G129" s="29"/>
    </row>
    <row r="130" spans="1:7" x14ac:dyDescent="0.25">
      <c r="A130" s="40"/>
      <c r="B130" s="35"/>
      <c r="C130" s="35"/>
      <c r="D130" s="88" t="s">
        <v>149</v>
      </c>
      <c r="E130" s="103">
        <v>2286.9</v>
      </c>
      <c r="F130" s="35"/>
      <c r="G130" s="30"/>
    </row>
    <row r="131" spans="1:7" x14ac:dyDescent="0.25">
      <c r="A131" s="40"/>
      <c r="B131" s="35"/>
      <c r="C131" s="35"/>
      <c r="D131" s="88" t="s">
        <v>150</v>
      </c>
      <c r="E131" s="103">
        <v>726</v>
      </c>
      <c r="F131" s="35"/>
      <c r="G131" s="30"/>
    </row>
    <row r="132" spans="1:7" x14ac:dyDescent="0.25">
      <c r="A132" s="40"/>
      <c r="B132" s="35"/>
      <c r="C132" s="35"/>
      <c r="D132" s="88" t="s">
        <v>151</v>
      </c>
      <c r="E132" s="103">
        <v>1271.46</v>
      </c>
      <c r="F132" s="35"/>
      <c r="G132" s="30"/>
    </row>
    <row r="133" spans="1:7" x14ac:dyDescent="0.25">
      <c r="A133" s="40"/>
      <c r="B133" s="35"/>
      <c r="C133" s="35"/>
      <c r="D133" s="88" t="s">
        <v>152</v>
      </c>
      <c r="E133" s="103">
        <v>145.19999999999999</v>
      </c>
      <c r="F133" s="35"/>
      <c r="G133" s="30"/>
    </row>
    <row r="134" spans="1:7" x14ac:dyDescent="0.25">
      <c r="A134" s="40"/>
      <c r="B134" s="35"/>
      <c r="C134" s="35"/>
      <c r="D134" s="88" t="s">
        <v>153</v>
      </c>
      <c r="E134" s="103" t="s">
        <v>154</v>
      </c>
      <c r="F134" s="35"/>
      <c r="G134" s="30"/>
    </row>
    <row r="135" spans="1:7" ht="15.75" thickBot="1" x14ac:dyDescent="0.3">
      <c r="A135" s="41"/>
      <c r="B135" s="42"/>
      <c r="C135" s="42"/>
      <c r="D135" s="95" t="s">
        <v>13</v>
      </c>
      <c r="E135" s="102">
        <f>SUM(E130:E134)</f>
        <v>4429.5600000000004</v>
      </c>
      <c r="F135" s="42"/>
      <c r="G135" s="31"/>
    </row>
    <row r="136" spans="1:7" ht="30" customHeight="1" x14ac:dyDescent="0.25">
      <c r="A136" s="39" t="s">
        <v>155</v>
      </c>
      <c r="B136" s="34" t="s">
        <v>156</v>
      </c>
      <c r="C136" s="34">
        <v>2022</v>
      </c>
      <c r="D136" s="91"/>
      <c r="E136" s="110"/>
      <c r="F136" s="34" t="s">
        <v>148</v>
      </c>
      <c r="G136" s="29"/>
    </row>
    <row r="137" spans="1:7" x14ac:dyDescent="0.25">
      <c r="A137" s="40"/>
      <c r="B137" s="35"/>
      <c r="C137" s="35"/>
      <c r="D137" s="88" t="s">
        <v>157</v>
      </c>
      <c r="E137" s="103">
        <v>2700</v>
      </c>
      <c r="F137" s="35"/>
      <c r="G137" s="30"/>
    </row>
    <row r="138" spans="1:7" x14ac:dyDescent="0.25">
      <c r="A138" s="40"/>
      <c r="B138" s="35"/>
      <c r="C138" s="35"/>
      <c r="D138" s="88" t="s">
        <v>158</v>
      </c>
      <c r="E138" s="103">
        <v>221.43</v>
      </c>
      <c r="F138" s="35"/>
      <c r="G138" s="30"/>
    </row>
    <row r="139" spans="1:7" x14ac:dyDescent="0.25">
      <c r="A139" s="40"/>
      <c r="B139" s="35"/>
      <c r="C139" s="35"/>
      <c r="D139" s="88" t="s">
        <v>159</v>
      </c>
      <c r="E139" s="103">
        <v>229.9</v>
      </c>
      <c r="F139" s="35"/>
      <c r="G139" s="30"/>
    </row>
    <row r="140" spans="1:7" x14ac:dyDescent="0.25">
      <c r="A140" s="40"/>
      <c r="B140" s="35"/>
      <c r="C140" s="35"/>
      <c r="D140" s="88" t="s">
        <v>160</v>
      </c>
      <c r="E140" s="103">
        <v>756.59</v>
      </c>
      <c r="F140" s="35"/>
      <c r="G140" s="30"/>
    </row>
    <row r="141" spans="1:7" x14ac:dyDescent="0.25">
      <c r="A141" s="40"/>
      <c r="B141" s="35"/>
      <c r="C141" s="35"/>
      <c r="D141" s="88" t="s">
        <v>152</v>
      </c>
      <c r="E141" s="103">
        <v>1649.47</v>
      </c>
      <c r="F141" s="35"/>
      <c r="G141" s="30"/>
    </row>
    <row r="142" spans="1:7" x14ac:dyDescent="0.25">
      <c r="A142" s="40"/>
      <c r="B142" s="35"/>
      <c r="C142" s="35"/>
      <c r="D142" s="88" t="s">
        <v>161</v>
      </c>
      <c r="E142" s="103">
        <v>974.05</v>
      </c>
      <c r="F142" s="35"/>
      <c r="G142" s="30"/>
    </row>
    <row r="143" spans="1:7" x14ac:dyDescent="0.25">
      <c r="A143" s="40"/>
      <c r="B143" s="35"/>
      <c r="C143" s="35"/>
      <c r="D143" s="88" t="s">
        <v>162</v>
      </c>
      <c r="E143" s="103">
        <v>2288.59</v>
      </c>
      <c r="F143" s="35"/>
      <c r="G143" s="30"/>
    </row>
    <row r="144" spans="1:7" ht="15.75" thickBot="1" x14ac:dyDescent="0.3">
      <c r="A144" s="41"/>
      <c r="B144" s="42"/>
      <c r="C144" s="42"/>
      <c r="D144" s="95" t="s">
        <v>26</v>
      </c>
      <c r="E144" s="102">
        <f>SUM(E137:E143)</f>
        <v>8820.0300000000007</v>
      </c>
      <c r="F144" s="42"/>
      <c r="G144" s="31"/>
    </row>
    <row r="145" spans="1:7" x14ac:dyDescent="0.25">
      <c r="A145" s="39" t="s">
        <v>163</v>
      </c>
      <c r="B145" s="34" t="s">
        <v>164</v>
      </c>
      <c r="C145" s="34">
        <v>2022</v>
      </c>
      <c r="D145" s="88"/>
      <c r="E145" s="103"/>
      <c r="F145" s="34" t="s">
        <v>165</v>
      </c>
      <c r="G145" s="30"/>
    </row>
    <row r="146" spans="1:7" x14ac:dyDescent="0.25">
      <c r="A146" s="40"/>
      <c r="B146" s="35"/>
      <c r="C146" s="35"/>
      <c r="D146" s="88" t="s">
        <v>166</v>
      </c>
      <c r="E146" s="103">
        <v>1597.2</v>
      </c>
      <c r="F146" s="35"/>
      <c r="G146" s="30"/>
    </row>
    <row r="147" spans="1:7" ht="30" x14ac:dyDescent="0.25">
      <c r="A147" s="40"/>
      <c r="B147" s="35"/>
      <c r="C147" s="35"/>
      <c r="D147" s="88" t="s">
        <v>167</v>
      </c>
      <c r="E147" s="103">
        <v>688.2</v>
      </c>
      <c r="F147" s="35"/>
      <c r="G147" s="30"/>
    </row>
    <row r="148" spans="1:7" x14ac:dyDescent="0.25">
      <c r="A148" s="40"/>
      <c r="B148" s="35"/>
      <c r="C148" s="35"/>
      <c r="D148" s="88" t="s">
        <v>168</v>
      </c>
      <c r="E148" s="103">
        <v>768.35</v>
      </c>
      <c r="F148" s="35"/>
      <c r="G148" s="30"/>
    </row>
    <row r="149" spans="1:7" x14ac:dyDescent="0.25">
      <c r="A149" s="40"/>
      <c r="B149" s="35"/>
      <c r="C149" s="35"/>
      <c r="D149" s="88" t="s">
        <v>169</v>
      </c>
      <c r="E149" s="103">
        <v>955.9</v>
      </c>
      <c r="F149" s="35"/>
      <c r="G149" s="30"/>
    </row>
    <row r="150" spans="1:7" x14ac:dyDescent="0.25">
      <c r="A150" s="40"/>
      <c r="B150" s="35"/>
      <c r="C150" s="35"/>
      <c r="D150" s="88" t="s">
        <v>170</v>
      </c>
      <c r="E150" s="103">
        <v>338.8</v>
      </c>
      <c r="F150" s="35"/>
      <c r="G150" s="30"/>
    </row>
    <row r="151" spans="1:7" x14ac:dyDescent="0.25">
      <c r="A151" s="40"/>
      <c r="B151" s="35"/>
      <c r="C151" s="35"/>
      <c r="D151" s="88" t="s">
        <v>171</v>
      </c>
      <c r="E151" s="103">
        <v>320.64999999999998</v>
      </c>
      <c r="F151" s="35"/>
      <c r="G151" s="30"/>
    </row>
    <row r="152" spans="1:7" x14ac:dyDescent="0.25">
      <c r="A152" s="40"/>
      <c r="B152" s="35"/>
      <c r="C152" s="35"/>
      <c r="D152" s="88" t="s">
        <v>172</v>
      </c>
      <c r="E152" s="103">
        <v>174</v>
      </c>
      <c r="F152" s="35"/>
      <c r="G152" s="30"/>
    </row>
    <row r="153" spans="1:7" x14ac:dyDescent="0.25">
      <c r="A153" s="40"/>
      <c r="B153" s="35"/>
      <c r="C153" s="35"/>
      <c r="D153" s="88" t="s">
        <v>173</v>
      </c>
      <c r="E153" s="103">
        <v>508</v>
      </c>
      <c r="F153" s="35"/>
      <c r="G153" s="30"/>
    </row>
    <row r="154" spans="1:7" x14ac:dyDescent="0.25">
      <c r="A154" s="40"/>
      <c r="B154" s="35"/>
      <c r="C154" s="35"/>
      <c r="D154" s="88" t="s">
        <v>174</v>
      </c>
      <c r="E154" s="103">
        <v>474</v>
      </c>
      <c r="F154" s="35"/>
      <c r="G154" s="30"/>
    </row>
    <row r="155" spans="1:7" x14ac:dyDescent="0.25">
      <c r="A155" s="40"/>
      <c r="B155" s="35"/>
      <c r="C155" s="35"/>
      <c r="D155" s="88" t="s">
        <v>175</v>
      </c>
      <c r="E155" s="103">
        <v>1163.0899999999999</v>
      </c>
      <c r="F155" s="35"/>
      <c r="G155" s="30"/>
    </row>
    <row r="156" spans="1:7" x14ac:dyDescent="0.25">
      <c r="A156" s="40"/>
      <c r="B156" s="35"/>
      <c r="C156" s="35"/>
      <c r="D156" s="88" t="s">
        <v>176</v>
      </c>
      <c r="E156" s="103">
        <v>2758.4</v>
      </c>
      <c r="F156" s="35"/>
      <c r="G156" s="30"/>
    </row>
    <row r="157" spans="1:7" ht="15.75" thickBot="1" x14ac:dyDescent="0.3">
      <c r="A157" s="41"/>
      <c r="B157" s="42"/>
      <c r="C157" s="42"/>
      <c r="D157" s="88" t="s">
        <v>13</v>
      </c>
      <c r="E157" s="109">
        <f>SUM(E146:E156)</f>
        <v>9746.59</v>
      </c>
      <c r="F157" s="35"/>
      <c r="G157" s="30"/>
    </row>
    <row r="158" spans="1:7" x14ac:dyDescent="0.25">
      <c r="A158" s="39" t="s">
        <v>177</v>
      </c>
      <c r="B158" s="33"/>
      <c r="C158" s="34">
        <v>2022</v>
      </c>
      <c r="D158" s="91"/>
      <c r="E158" s="110"/>
      <c r="F158" s="36" t="s">
        <v>178</v>
      </c>
      <c r="G158" s="29"/>
    </row>
    <row r="159" spans="1:7" x14ac:dyDescent="0.25">
      <c r="A159" s="40"/>
      <c r="B159" s="26"/>
      <c r="C159" s="35"/>
      <c r="D159" s="88" t="s">
        <v>179</v>
      </c>
      <c r="E159" s="103">
        <v>1899.7</v>
      </c>
      <c r="F159" s="37"/>
      <c r="G159" s="30"/>
    </row>
    <row r="160" spans="1:7" x14ac:dyDescent="0.25">
      <c r="A160" s="40"/>
      <c r="B160" s="26"/>
      <c r="C160" s="35"/>
      <c r="D160" s="88" t="s">
        <v>180</v>
      </c>
      <c r="E160" s="103">
        <v>3799.4</v>
      </c>
      <c r="F160" s="37"/>
      <c r="G160" s="30"/>
    </row>
    <row r="161" spans="1:7" x14ac:dyDescent="0.25">
      <c r="A161" s="40"/>
      <c r="B161" s="26"/>
      <c r="C161" s="35"/>
      <c r="D161" s="88" t="s">
        <v>181</v>
      </c>
      <c r="E161" s="103">
        <v>1210</v>
      </c>
      <c r="F161" s="37"/>
      <c r="G161" s="30"/>
    </row>
    <row r="162" spans="1:7" x14ac:dyDescent="0.25">
      <c r="A162" s="40"/>
      <c r="B162" s="26"/>
      <c r="C162" s="35"/>
      <c r="D162" s="88" t="s">
        <v>182</v>
      </c>
      <c r="E162" s="103">
        <v>2057</v>
      </c>
      <c r="F162" s="37"/>
      <c r="G162" s="30"/>
    </row>
    <row r="163" spans="1:7" ht="15.75" thickBot="1" x14ac:dyDescent="0.3">
      <c r="A163" s="41"/>
      <c r="B163" s="27"/>
      <c r="C163" s="42"/>
      <c r="D163" s="95"/>
      <c r="E163" s="102">
        <f>SUM(E159:E162)</f>
        <v>8966.1</v>
      </c>
      <c r="F163" s="38"/>
      <c r="G163" s="31"/>
    </row>
    <row r="164" spans="1:7" ht="33" customHeight="1" thickBot="1" x14ac:dyDescent="0.3">
      <c r="A164" s="66" t="s">
        <v>185</v>
      </c>
      <c r="B164" s="67"/>
      <c r="C164" s="67"/>
      <c r="D164" s="67"/>
      <c r="E164" s="114">
        <f>SUM(E163,E135,E144,E157)</f>
        <v>31962.280000000002</v>
      </c>
      <c r="F164" s="24"/>
      <c r="G164" s="25"/>
    </row>
    <row r="165" spans="1:7" x14ac:dyDescent="0.25">
      <c r="A165" s="39" t="s">
        <v>193</v>
      </c>
      <c r="B165" s="33"/>
      <c r="C165" s="34">
        <v>2022</v>
      </c>
      <c r="D165" s="91" t="s">
        <v>187</v>
      </c>
      <c r="E165" s="116" t="s">
        <v>186</v>
      </c>
      <c r="F165" s="7"/>
      <c r="G165" s="97"/>
    </row>
    <row r="166" spans="1:7" x14ac:dyDescent="0.25">
      <c r="A166" s="40"/>
      <c r="B166" s="26"/>
      <c r="C166" s="35"/>
      <c r="D166" s="88" t="s">
        <v>188</v>
      </c>
      <c r="E166" s="117">
        <v>4430</v>
      </c>
      <c r="F166" s="14"/>
      <c r="G166" s="98"/>
    </row>
    <row r="167" spans="1:7" x14ac:dyDescent="0.25">
      <c r="A167" s="40"/>
      <c r="B167" s="26"/>
      <c r="C167" s="35"/>
      <c r="D167" s="88" t="s">
        <v>189</v>
      </c>
      <c r="E167" s="117">
        <v>7340.6</v>
      </c>
      <c r="F167" s="14"/>
      <c r="G167" s="98"/>
    </row>
    <row r="168" spans="1:7" x14ac:dyDescent="0.25">
      <c r="A168" s="40"/>
      <c r="B168" s="26"/>
      <c r="C168" s="35"/>
      <c r="D168" s="88" t="s">
        <v>190</v>
      </c>
      <c r="E168" s="117">
        <v>4900</v>
      </c>
      <c r="F168" s="14"/>
      <c r="G168" s="98"/>
    </row>
    <row r="169" spans="1:7" ht="24" customHeight="1" thickBot="1" x14ac:dyDescent="0.3">
      <c r="A169" s="41"/>
      <c r="B169" s="27"/>
      <c r="C169" s="42"/>
      <c r="D169" s="95" t="s">
        <v>191</v>
      </c>
      <c r="E169" s="118">
        <v>1165.24</v>
      </c>
      <c r="F169" s="8"/>
      <c r="G169" s="99"/>
    </row>
    <row r="170" spans="1:7" ht="35.25" customHeight="1" thickBot="1" x14ac:dyDescent="0.3">
      <c r="A170" s="66" t="s">
        <v>192</v>
      </c>
      <c r="B170" s="67"/>
      <c r="C170" s="67"/>
      <c r="D170" s="67"/>
      <c r="E170" s="114">
        <f>SUM(E165:E169)</f>
        <v>17835.84</v>
      </c>
      <c r="F170" s="24"/>
      <c r="G170" s="25"/>
    </row>
  </sheetData>
  <mergeCells count="86">
    <mergeCell ref="A170:D170"/>
    <mergeCell ref="A165:A169"/>
    <mergeCell ref="C165:C169"/>
    <mergeCell ref="D2:G2"/>
    <mergeCell ref="A1:B2"/>
    <mergeCell ref="F8:F21"/>
    <mergeCell ref="A128:D128"/>
    <mergeCell ref="A164:D164"/>
    <mergeCell ref="G96:G97"/>
    <mergeCell ref="G5:G7"/>
    <mergeCell ref="G22:G58"/>
    <mergeCell ref="G59:G62"/>
    <mergeCell ref="G63:G71"/>
    <mergeCell ref="B96:B97"/>
    <mergeCell ref="C96:C97"/>
    <mergeCell ref="D96:D97"/>
    <mergeCell ref="E96:E97"/>
    <mergeCell ref="F96:F97"/>
    <mergeCell ref="G99:G105"/>
    <mergeCell ref="G106:G111"/>
    <mergeCell ref="A8:A21"/>
    <mergeCell ref="A5:A7"/>
    <mergeCell ref="B5:B7"/>
    <mergeCell ref="C5:C7"/>
    <mergeCell ref="F5:F7"/>
    <mergeCell ref="B8:B21"/>
    <mergeCell ref="C8:C21"/>
    <mergeCell ref="A22:A58"/>
    <mergeCell ref="B22:B58"/>
    <mergeCell ref="C22:C58"/>
    <mergeCell ref="G8:G21"/>
    <mergeCell ref="G72:G95"/>
    <mergeCell ref="A96:A97"/>
    <mergeCell ref="A59:A62"/>
    <mergeCell ref="B59:B62"/>
    <mergeCell ref="C59:C62"/>
    <mergeCell ref="F59:F62"/>
    <mergeCell ref="F22:F58"/>
    <mergeCell ref="A63:A71"/>
    <mergeCell ref="B63:B71"/>
    <mergeCell ref="C63:C71"/>
    <mergeCell ref="F63:F71"/>
    <mergeCell ref="A72:A95"/>
    <mergeCell ref="B72:B95"/>
    <mergeCell ref="C72:C95"/>
    <mergeCell ref="F72:F95"/>
    <mergeCell ref="C112:C116"/>
    <mergeCell ref="A99:A105"/>
    <mergeCell ref="B99:B105"/>
    <mergeCell ref="C99:C105"/>
    <mergeCell ref="F99:F105"/>
    <mergeCell ref="F106:F111"/>
    <mergeCell ref="A106:A111"/>
    <mergeCell ref="B106:B111"/>
    <mergeCell ref="C106:C111"/>
    <mergeCell ref="G121:G124"/>
    <mergeCell ref="G117:G120"/>
    <mergeCell ref="B98:C98"/>
    <mergeCell ref="F121:F124"/>
    <mergeCell ref="A125:A127"/>
    <mergeCell ref="B125:B127"/>
    <mergeCell ref="C125:C127"/>
    <mergeCell ref="A117:A120"/>
    <mergeCell ref="B117:B120"/>
    <mergeCell ref="C117:C120"/>
    <mergeCell ref="F117:F120"/>
    <mergeCell ref="A121:A124"/>
    <mergeCell ref="B121:B124"/>
    <mergeCell ref="C121:C124"/>
    <mergeCell ref="A112:A116"/>
    <mergeCell ref="B112:B116"/>
    <mergeCell ref="A129:A135"/>
    <mergeCell ref="B129:B135"/>
    <mergeCell ref="C129:C135"/>
    <mergeCell ref="F129:F135"/>
    <mergeCell ref="F136:F144"/>
    <mergeCell ref="A136:A144"/>
    <mergeCell ref="B136:B144"/>
    <mergeCell ref="C136:C144"/>
    <mergeCell ref="F145:F157"/>
    <mergeCell ref="F158:F163"/>
    <mergeCell ref="A158:A163"/>
    <mergeCell ref="C158:C163"/>
    <mergeCell ref="C145:C157"/>
    <mergeCell ref="B145:B157"/>
    <mergeCell ref="A145:A15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Gomez Lopez</dc:creator>
  <cp:lastModifiedBy>Claudia Padilla Bermejo</cp:lastModifiedBy>
  <dcterms:created xsi:type="dcterms:W3CDTF">2022-01-25T12:34:31Z</dcterms:created>
  <dcterms:modified xsi:type="dcterms:W3CDTF">2023-02-01T07:21:14Z</dcterms:modified>
</cp:coreProperties>
</file>