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"/>
    </mc:Choice>
  </mc:AlternateContent>
  <xr:revisionPtr revIDLastSave="0" documentId="13_ncr:1_{47DE74B0-95DD-4BD6-8EA3-BD6B067246F3}" xr6:coauthVersionLast="45" xr6:coauthVersionMax="45" xr10:uidLastSave="{00000000-0000-0000-0000-000000000000}"/>
  <bookViews>
    <workbookView xWindow="-150" yWindow="225" windowWidth="21600" windowHeight="12900" xr2:uid="{710F466A-42EF-430E-BE77-1ECF28078121}"/>
  </bookViews>
  <sheets>
    <sheet name="JARFELS gen'20" sheetId="1" r:id="rId1"/>
  </sheets>
  <externalReferences>
    <externalReference r:id="rId2"/>
  </externalReferences>
  <definedNames>
    <definedName name="_xlnm._FilterDatabase" localSheetId="0" hidden="1">'JARFELS gen''20'!$A$4:$O$23</definedName>
    <definedName name="_xlnm.Print_Titles" localSheetId="0">'JARFELS gen''20'!$3:$4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5" i="1" l="1"/>
  <c r="AA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AB8" i="1"/>
  <c r="AA8" i="1"/>
  <c r="AB7" i="1"/>
  <c r="AA7" i="1"/>
  <c r="AB6" i="1"/>
  <c r="AA6" i="1"/>
  <c r="Z15" i="1"/>
  <c r="Z14" i="1"/>
  <c r="Z13" i="1"/>
  <c r="Z12" i="1"/>
  <c r="Z11" i="1"/>
  <c r="Z10" i="1"/>
  <c r="Z9" i="1"/>
  <c r="Z8" i="1"/>
  <c r="Z7" i="1"/>
  <c r="Z6" i="1"/>
  <c r="W23" i="1"/>
  <c r="V23" i="1"/>
  <c r="U23" i="1"/>
  <c r="R23" i="1"/>
  <c r="Q23" i="1"/>
  <c r="W22" i="1"/>
  <c r="V22" i="1"/>
  <c r="U22" i="1"/>
  <c r="R22" i="1"/>
  <c r="Q22" i="1"/>
  <c r="W21" i="1"/>
  <c r="V21" i="1"/>
  <c r="U21" i="1"/>
  <c r="R21" i="1"/>
  <c r="Q21" i="1"/>
  <c r="W20" i="1"/>
  <c r="V20" i="1"/>
  <c r="U20" i="1"/>
  <c r="R20" i="1"/>
  <c r="Q20" i="1"/>
  <c r="W19" i="1"/>
  <c r="W26" i="1" s="1"/>
  <c r="V19" i="1"/>
  <c r="R19" i="1"/>
  <c r="Q19" i="1"/>
  <c r="W18" i="1"/>
  <c r="V18" i="1"/>
  <c r="R18" i="1"/>
  <c r="Q18" i="1"/>
  <c r="W17" i="1"/>
  <c r="V17" i="1"/>
  <c r="U17" i="1"/>
  <c r="R17" i="1"/>
  <c r="Q17" i="1"/>
  <c r="W16" i="1"/>
  <c r="V16" i="1"/>
  <c r="U16" i="1"/>
  <c r="R16" i="1"/>
  <c r="Q16" i="1"/>
  <c r="W15" i="1"/>
  <c r="V15" i="1"/>
  <c r="U15" i="1"/>
  <c r="R15" i="1"/>
  <c r="Q15" i="1"/>
  <c r="W14" i="1"/>
  <c r="V14" i="1"/>
  <c r="U14" i="1"/>
  <c r="R14" i="1"/>
  <c r="Q14" i="1"/>
  <c r="W13" i="1"/>
  <c r="V13" i="1"/>
  <c r="U13" i="1"/>
  <c r="R13" i="1"/>
  <c r="Q13" i="1"/>
  <c r="W12" i="1"/>
  <c r="V12" i="1"/>
  <c r="U12" i="1"/>
  <c r="R12" i="1"/>
  <c r="Q12" i="1"/>
  <c r="W11" i="1"/>
  <c r="V11" i="1"/>
  <c r="U11" i="1"/>
  <c r="R11" i="1"/>
  <c r="Q11" i="1"/>
  <c r="W10" i="1"/>
  <c r="V10" i="1"/>
  <c r="U10" i="1"/>
  <c r="R10" i="1"/>
  <c r="Q10" i="1"/>
  <c r="W9" i="1"/>
  <c r="V9" i="1"/>
  <c r="U9" i="1"/>
  <c r="R9" i="1"/>
  <c r="Q9" i="1"/>
  <c r="W8" i="1"/>
  <c r="V8" i="1"/>
  <c r="U8" i="1"/>
  <c r="R8" i="1"/>
  <c r="Q8" i="1"/>
  <c r="W7" i="1"/>
  <c r="V7" i="1"/>
  <c r="U7" i="1"/>
  <c r="R7" i="1"/>
  <c r="Q7" i="1"/>
  <c r="W6" i="1"/>
  <c r="V6" i="1"/>
  <c r="U6" i="1"/>
  <c r="R6" i="1"/>
  <c r="Q6" i="1"/>
  <c r="W5" i="1"/>
  <c r="V5" i="1"/>
  <c r="U5" i="1"/>
  <c r="R5" i="1"/>
  <c r="Q5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M7" i="1"/>
  <c r="O6" i="1"/>
  <c r="N6" i="1"/>
  <c r="M6" i="1"/>
  <c r="O5" i="1"/>
  <c r="N5" i="1"/>
  <c r="M5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I7" i="1"/>
  <c r="H7" i="1"/>
  <c r="G7" i="1"/>
  <c r="F7" i="1"/>
  <c r="I6" i="1"/>
  <c r="H6" i="1"/>
  <c r="G6" i="1"/>
  <c r="F6" i="1"/>
  <c r="I5" i="1"/>
  <c r="H5" i="1"/>
  <c r="G5" i="1"/>
  <c r="F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J6" i="1" l="1"/>
  <c r="J5" i="1"/>
  <c r="J23" i="1"/>
  <c r="J22" i="1"/>
  <c r="J21" i="1"/>
  <c r="J20" i="1"/>
  <c r="J19" i="1"/>
  <c r="J16" i="1"/>
  <c r="J17" i="1"/>
  <c r="J18" i="1"/>
  <c r="J15" i="1"/>
  <c r="J13" i="1"/>
  <c r="J11" i="1"/>
  <c r="J14" i="1"/>
  <c r="J12" i="1"/>
  <c r="J8" i="1"/>
  <c r="J10" i="1"/>
  <c r="J9" i="1"/>
  <c r="J7" i="1"/>
</calcChain>
</file>

<file path=xl/sharedStrings.xml><?xml version="1.0" encoding="utf-8"?>
<sst xmlns="http://schemas.openxmlformats.org/spreadsheetml/2006/main" count="101" uniqueCount="74">
  <si>
    <t>Categoría</t>
  </si>
  <si>
    <t>Grup. Cotiz.</t>
  </si>
  <si>
    <t>Jornada</t>
  </si>
  <si>
    <t>Plus Poda</t>
  </si>
  <si>
    <t xml:space="preserve">Plus Tte </t>
  </si>
  <si>
    <t>P. Admvo.</t>
  </si>
  <si>
    <t>OF. 1ª CONDUCTOR</t>
  </si>
  <si>
    <t>AUX. ALBAÑIL</t>
  </si>
  <si>
    <t>2 ANYS</t>
  </si>
  <si>
    <t xml:space="preserve"> 6 ANYS</t>
  </si>
  <si>
    <t>10 ANYS</t>
  </si>
  <si>
    <t>14 ANYS</t>
  </si>
  <si>
    <t>18 ANYS</t>
  </si>
  <si>
    <t>20 ANYS</t>
  </si>
  <si>
    <t>22 ANYS</t>
  </si>
  <si>
    <t>24 ANYS</t>
  </si>
  <si>
    <t>26 ANYS</t>
  </si>
  <si>
    <t>28 ANYS</t>
  </si>
  <si>
    <t>Of. Manuals</t>
  </si>
  <si>
    <t>P. Tècnic</t>
  </si>
  <si>
    <t>15 pagues</t>
  </si>
  <si>
    <t>12 pagues</t>
  </si>
  <si>
    <t>14 pagues</t>
  </si>
  <si>
    <r>
      <t>Salari Base 2019</t>
    </r>
    <r>
      <rPr>
        <i/>
        <sz val="8"/>
        <color theme="3"/>
        <rFont val="Calibri"/>
        <family val="2"/>
        <scheme val="minor"/>
      </rPr>
      <t xml:space="preserve"> </t>
    </r>
  </si>
  <si>
    <t>Plus Exteriors</t>
  </si>
  <si>
    <t>Plus Vestuari</t>
  </si>
  <si>
    <t>Plus Assistència</t>
  </si>
  <si>
    <t>ADMINISTRATIU/VA</t>
  </si>
  <si>
    <t>AUX. JARDINER</t>
  </si>
  <si>
    <t>ENCARREGAT JARDINERS</t>
  </si>
  <si>
    <t>ENCARREGAT TALLER</t>
  </si>
  <si>
    <t>OF. 1ª  MECÀNIC</t>
  </si>
  <si>
    <t>TÈCNIC</t>
  </si>
  <si>
    <t>TÈCNIC LLICENCIAT</t>
  </si>
  <si>
    <t xml:space="preserve">BRUT ANUAL FIX 2019 </t>
  </si>
  <si>
    <t>s/taula</t>
  </si>
  <si>
    <t>Antiguitat</t>
  </si>
  <si>
    <r>
      <t>Plus Voluntari</t>
    </r>
    <r>
      <rPr>
        <b/>
        <i/>
        <sz val="8"/>
        <color theme="3"/>
        <rFont val="Calibri"/>
        <family val="2"/>
        <scheme val="minor"/>
      </rPr>
      <t xml:space="preserve"> mensual (mínim)</t>
    </r>
  </si>
  <si>
    <r>
      <t xml:space="preserve">Plus Voluntari mensual </t>
    </r>
    <r>
      <rPr>
        <b/>
        <i/>
        <sz val="8"/>
        <color theme="3"/>
        <rFont val="Calibri"/>
        <family val="2"/>
        <scheme val="minor"/>
      </rPr>
      <t xml:space="preserve"> (máxim)</t>
    </r>
  </si>
  <si>
    <t>lloc de treball</t>
  </si>
  <si>
    <t>OF. ADMINISTRATIU/VA</t>
  </si>
  <si>
    <t>ENCARREGAT</t>
  </si>
  <si>
    <t>CONDUCTOR</t>
  </si>
  <si>
    <t>OPERARI MANTENIMENT</t>
  </si>
  <si>
    <t>OPERARI BRIGADA</t>
  </si>
  <si>
    <t>OPERARI JARDINER</t>
  </si>
  <si>
    <t>OPERARI TALLER</t>
  </si>
  <si>
    <t>OF. 2ª CONDUCTOR</t>
  </si>
  <si>
    <t>OF. 1ª  LAMPISTA</t>
  </si>
  <si>
    <t>OF. 1ª ALBAÑIL</t>
  </si>
  <si>
    <t>OF. 2ª  PODA</t>
  </si>
  <si>
    <t>OF. 1ª  JARDINER</t>
  </si>
  <si>
    <t>OF. 2ª  JARDINER</t>
  </si>
  <si>
    <t>OF. 1ª  PODA</t>
  </si>
  <si>
    <t>OF. 2ª MANTENIMENT</t>
  </si>
  <si>
    <t>OF. 1ª  MANTENIMENT</t>
  </si>
  <si>
    <t>Plus Guàrdia</t>
  </si>
  <si>
    <t>Nº anys</t>
  </si>
  <si>
    <t>per h/treb</t>
  </si>
  <si>
    <t>mensual</t>
  </si>
  <si>
    <t>Plus Retén</t>
  </si>
  <si>
    <t>Plus Sega</t>
  </si>
  <si>
    <t>setm.</t>
  </si>
  <si>
    <t>alerta</t>
  </si>
  <si>
    <t>Plus Tòx/Pen</t>
  </si>
  <si>
    <t>Plus Desbross.</t>
  </si>
  <si>
    <t>diari</t>
  </si>
  <si>
    <t>OF. 2ª ALBAÑIL</t>
  </si>
  <si>
    <t>JARFELS TAULES PREU/MES ANTIGUITAT 2020</t>
  </si>
  <si>
    <t>CONCEPTES SALARIALS FIXOS 2020 (a partir 1/1/20)</t>
  </si>
  <si>
    <t>CONCEPTES VARIABLES PERSONALS (a partir 1/1/20)</t>
  </si>
  <si>
    <t>CONCEPTES VARIABLES SEGONS LLOC (a 1/1/20)</t>
  </si>
  <si>
    <t>H/extra ordinaria (no comp.)</t>
  </si>
  <si>
    <t>H/extra Festiva   (no comp.)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</si>
</sst>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"/>
    <numFmt numFmtId="165" formatCode="_-* #,##0.000\ &quot;€&quot;_-;\-* #,##0.0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0"/>
      <name val="Arial"/>
      <family val="2"/>
    </font>
    <font>
      <b/>
      <i/>
      <sz val="12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i/>
      <sz val="8"/>
      <color theme="3"/>
      <name val="Calibri"/>
      <family val="2"/>
      <scheme val="minor"/>
    </font>
    <font>
      <i/>
      <sz val="8"/>
      <color theme="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2" fillId="0" borderId="0" xfId="0" applyFont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0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right"/>
    </xf>
    <xf numFmtId="44" fontId="2" fillId="0" borderId="0" xfId="1" applyFont="1"/>
    <xf numFmtId="44" fontId="5" fillId="0" borderId="0" xfId="1" applyFont="1"/>
    <xf numFmtId="44" fontId="2" fillId="0" borderId="0" xfId="1" applyFont="1" applyFill="1"/>
    <xf numFmtId="44" fontId="5" fillId="0" borderId="0" xfId="1" applyFont="1" applyFill="1"/>
    <xf numFmtId="0" fontId="6" fillId="0" borderId="0" xfId="0" applyFont="1" applyAlignment="1">
      <alignment horizontal="center" vertical="center" wrapText="1"/>
    </xf>
    <xf numFmtId="44" fontId="7" fillId="0" borderId="0" xfId="1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horizontal="center" wrapText="1"/>
    </xf>
    <xf numFmtId="9" fontId="2" fillId="0" borderId="5" xfId="2" applyFont="1" applyFill="1" applyBorder="1" applyAlignment="1" applyProtection="1">
      <alignment horizontal="center" wrapText="1"/>
    </xf>
    <xf numFmtId="4" fontId="11" fillId="0" borderId="0" xfId="0" applyNumberFormat="1" applyFont="1" applyFill="1" applyBorder="1" applyAlignment="1"/>
    <xf numFmtId="44" fontId="11" fillId="0" borderId="0" xfId="1" applyFont="1" applyFill="1" applyBorder="1" applyAlignment="1"/>
    <xf numFmtId="3" fontId="4" fillId="0" borderId="1" xfId="3" applyNumberFormat="1" applyFont="1" applyBorder="1" applyAlignment="1">
      <alignment horizontal="center"/>
    </xf>
    <xf numFmtId="44" fontId="4" fillId="0" borderId="6" xfId="1" applyFont="1" applyBorder="1"/>
    <xf numFmtId="0" fontId="2" fillId="0" borderId="0" xfId="0" applyFont="1" applyFill="1"/>
    <xf numFmtId="44" fontId="2" fillId="0" borderId="0" xfId="1" applyFont="1" applyFill="1" applyBorder="1"/>
    <xf numFmtId="3" fontId="4" fillId="0" borderId="8" xfId="3" applyNumberFormat="1" applyFont="1" applyBorder="1" applyAlignment="1">
      <alignment horizontal="center"/>
    </xf>
    <xf numFmtId="44" fontId="4" fillId="0" borderId="9" xfId="1" applyFont="1" applyBorder="1"/>
    <xf numFmtId="44" fontId="4" fillId="0" borderId="10" xfId="1" applyFont="1" applyBorder="1"/>
    <xf numFmtId="44" fontId="2" fillId="0" borderId="0" xfId="1" applyFont="1" applyBorder="1"/>
    <xf numFmtId="3" fontId="4" fillId="0" borderId="5" xfId="0" applyNumberFormat="1" applyFont="1" applyFill="1" applyBorder="1" applyAlignment="1" applyProtection="1">
      <alignment horizontal="center" wrapText="1"/>
    </xf>
    <xf numFmtId="4" fontId="12" fillId="0" borderId="0" xfId="0" applyNumberFormat="1" applyFont="1" applyFill="1" applyBorder="1" applyAlignment="1"/>
    <xf numFmtId="4" fontId="3" fillId="0" borderId="0" xfId="0" applyNumberFormat="1" applyFont="1" applyFill="1" applyAlignment="1">
      <alignment horizontal="right"/>
    </xf>
    <xf numFmtId="44" fontId="8" fillId="0" borderId="0" xfId="1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Alignment="1">
      <alignment vertical="center"/>
    </xf>
    <xf numFmtId="44" fontId="5" fillId="0" borderId="0" xfId="1" applyFont="1" applyFill="1" applyBorder="1" applyAlignment="1">
      <alignment horizontal="center" vertical="center"/>
    </xf>
    <xf numFmtId="44" fontId="2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44" fontId="4" fillId="0" borderId="5" xfId="1" applyFont="1" applyFill="1" applyBorder="1" applyAlignment="1">
      <alignment wrapText="1"/>
    </xf>
    <xf numFmtId="44" fontId="4" fillId="0" borderId="0" xfId="1" applyFont="1" applyFill="1" applyBorder="1" applyAlignment="1"/>
    <xf numFmtId="44" fontId="4" fillId="0" borderId="0" xfId="1" applyFont="1" applyFill="1" applyBorder="1"/>
    <xf numFmtId="3" fontId="7" fillId="3" borderId="11" xfId="0" applyNumberFormat="1" applyFont="1" applyFill="1" applyBorder="1" applyAlignment="1" applyProtection="1">
      <alignment horizontal="center" vertical="center" wrapText="1"/>
    </xf>
    <xf numFmtId="44" fontId="4" fillId="0" borderId="0" xfId="1" applyFont="1" applyBorder="1"/>
    <xf numFmtId="9" fontId="2" fillId="0" borderId="15" xfId="2" applyFont="1" applyFill="1" applyBorder="1" applyAlignment="1" applyProtection="1">
      <alignment horizontal="center" wrapText="1"/>
    </xf>
    <xf numFmtId="44" fontId="2" fillId="0" borderId="9" xfId="1" applyFont="1" applyFill="1" applyBorder="1"/>
    <xf numFmtId="44" fontId="4" fillId="0" borderId="9" xfId="1" applyFont="1" applyFill="1" applyBorder="1"/>
    <xf numFmtId="44" fontId="4" fillId="0" borderId="9" xfId="1" applyFont="1" applyFill="1" applyBorder="1" applyAlignment="1"/>
    <xf numFmtId="44" fontId="8" fillId="5" borderId="16" xfId="1" applyFont="1" applyFill="1" applyBorder="1" applyAlignment="1" applyProtection="1">
      <alignment horizontal="center" vertical="center" wrapText="1"/>
    </xf>
    <xf numFmtId="44" fontId="7" fillId="4" borderId="12" xfId="1" applyFont="1" applyFill="1" applyBorder="1" applyAlignment="1" applyProtection="1">
      <alignment horizontal="center" vertical="center" wrapText="1"/>
    </xf>
    <xf numFmtId="44" fontId="11" fillId="0" borderId="1" xfId="1" applyFont="1" applyFill="1" applyBorder="1" applyAlignment="1">
      <alignment horizontal="center"/>
    </xf>
    <xf numFmtId="44" fontId="2" fillId="0" borderId="6" xfId="1" applyFont="1" applyBorder="1"/>
    <xf numFmtId="44" fontId="2" fillId="0" borderId="6" xfId="1" applyFont="1" applyFill="1" applyBorder="1"/>
    <xf numFmtId="44" fontId="11" fillId="0" borderId="8" xfId="1" applyFont="1" applyFill="1" applyBorder="1" applyAlignment="1">
      <alignment horizontal="center"/>
    </xf>
    <xf numFmtId="3" fontId="15" fillId="0" borderId="19" xfId="3" applyNumberFormat="1" applyFont="1" applyBorder="1" applyAlignment="1">
      <alignment horizontal="center"/>
    </xf>
    <xf numFmtId="44" fontId="15" fillId="0" borderId="20" xfId="1" applyFont="1" applyBorder="1"/>
    <xf numFmtId="44" fontId="15" fillId="0" borderId="21" xfId="1" applyFont="1" applyBorder="1"/>
    <xf numFmtId="3" fontId="2" fillId="0" borderId="13" xfId="0" applyNumberFormat="1" applyFont="1" applyFill="1" applyBorder="1" applyAlignment="1" applyProtection="1">
      <alignment horizontal="left" wrapText="1"/>
    </xf>
    <xf numFmtId="3" fontId="4" fillId="0" borderId="13" xfId="0" applyNumberFormat="1" applyFont="1" applyFill="1" applyBorder="1" applyAlignment="1" applyProtection="1">
      <alignment horizontal="left" wrapText="1"/>
    </xf>
    <xf numFmtId="3" fontId="4" fillId="0" borderId="14" xfId="0" applyNumberFormat="1" applyFont="1" applyFill="1" applyBorder="1" applyAlignment="1" applyProtection="1">
      <alignment horizontal="left" wrapText="1"/>
    </xf>
    <xf numFmtId="3" fontId="2" fillId="0" borderId="24" xfId="0" applyNumberFormat="1" applyFont="1" applyFill="1" applyBorder="1" applyAlignment="1" applyProtection="1">
      <alignment horizontal="left" wrapText="1"/>
    </xf>
    <xf numFmtId="3" fontId="2" fillId="0" borderId="25" xfId="0" applyNumberFormat="1" applyFont="1" applyFill="1" applyBorder="1" applyAlignment="1" applyProtection="1">
      <alignment horizontal="center" wrapText="1"/>
    </xf>
    <xf numFmtId="9" fontId="2" fillId="0" borderId="25" xfId="2" applyFont="1" applyFill="1" applyBorder="1" applyAlignment="1" applyProtection="1">
      <alignment horizontal="center" wrapText="1"/>
    </xf>
    <xf numFmtId="44" fontId="4" fillId="0" borderId="25" xfId="1" applyFont="1" applyFill="1" applyBorder="1" applyAlignment="1">
      <alignment wrapText="1"/>
    </xf>
    <xf numFmtId="3" fontId="2" fillId="0" borderId="27" xfId="0" applyNumberFormat="1" applyFont="1" applyFill="1" applyBorder="1" applyAlignment="1" applyProtection="1">
      <alignment horizontal="left" wrapText="1"/>
    </xf>
    <xf numFmtId="3" fontId="2" fillId="0" borderId="28" xfId="0" applyNumberFormat="1" applyFont="1" applyFill="1" applyBorder="1" applyAlignment="1" applyProtection="1">
      <alignment horizontal="center" wrapText="1"/>
    </xf>
    <xf numFmtId="9" fontId="2" fillId="0" borderId="28" xfId="2" applyFont="1" applyFill="1" applyBorder="1" applyAlignment="1" applyProtection="1">
      <alignment horizontal="center" wrapText="1"/>
    </xf>
    <xf numFmtId="44" fontId="4" fillId="0" borderId="28" xfId="1" applyFont="1" applyFill="1" applyBorder="1" applyAlignment="1">
      <alignment wrapText="1"/>
    </xf>
    <xf numFmtId="44" fontId="2" fillId="0" borderId="29" xfId="1" applyFont="1" applyBorder="1"/>
    <xf numFmtId="44" fontId="4" fillId="0" borderId="29" xfId="1" applyFont="1" applyFill="1" applyBorder="1"/>
    <xf numFmtId="44" fontId="4" fillId="0" borderId="29" xfId="1" applyFont="1" applyBorder="1"/>
    <xf numFmtId="44" fontId="4" fillId="0" borderId="29" xfId="1" applyFont="1" applyFill="1" applyBorder="1" applyAlignment="1"/>
    <xf numFmtId="3" fontId="2" fillId="0" borderId="30" xfId="0" applyNumberFormat="1" applyFont="1" applyFill="1" applyBorder="1" applyAlignment="1" applyProtection="1">
      <alignment horizontal="left" wrapText="1"/>
    </xf>
    <xf numFmtId="3" fontId="4" fillId="0" borderId="31" xfId="0" applyNumberFormat="1" applyFont="1" applyFill="1" applyBorder="1" applyAlignment="1" applyProtection="1">
      <alignment horizontal="center" wrapText="1"/>
    </xf>
    <xf numFmtId="9" fontId="2" fillId="0" borderId="31" xfId="2" applyFont="1" applyFill="1" applyBorder="1" applyAlignment="1" applyProtection="1">
      <alignment horizontal="center" wrapText="1"/>
    </xf>
    <xf numFmtId="44" fontId="4" fillId="0" borderId="31" xfId="1" applyFont="1" applyFill="1" applyBorder="1" applyAlignment="1">
      <alignment wrapText="1"/>
    </xf>
    <xf numFmtId="44" fontId="2" fillId="0" borderId="31" xfId="1" applyFont="1" applyBorder="1"/>
    <xf numFmtId="44" fontId="4" fillId="0" borderId="31" xfId="1" applyFont="1" applyFill="1" applyBorder="1"/>
    <xf numFmtId="44" fontId="4" fillId="0" borderId="31" xfId="1" applyFont="1" applyBorder="1"/>
    <xf numFmtId="44" fontId="4" fillId="0" borderId="31" xfId="1" applyFont="1" applyFill="1" applyBorder="1" applyAlignment="1"/>
    <xf numFmtId="3" fontId="4" fillId="0" borderId="25" xfId="0" applyNumberFormat="1" applyFont="1" applyFill="1" applyBorder="1" applyAlignment="1" applyProtection="1">
      <alignment horizontal="center" wrapText="1"/>
    </xf>
    <xf numFmtId="3" fontId="4" fillId="0" borderId="24" xfId="0" applyNumberFormat="1" applyFont="1" applyFill="1" applyBorder="1" applyAlignment="1" applyProtection="1">
      <alignment horizontal="left" wrapText="1"/>
    </xf>
    <xf numFmtId="3" fontId="4" fillId="0" borderId="27" xfId="0" applyNumberFormat="1" applyFont="1" applyFill="1" applyBorder="1" applyAlignment="1" applyProtection="1">
      <alignment horizontal="left" wrapText="1"/>
    </xf>
    <xf numFmtId="44" fontId="2" fillId="0" borderId="29" xfId="1" applyFont="1" applyFill="1" applyBorder="1"/>
    <xf numFmtId="0" fontId="18" fillId="0" borderId="0" xfId="0" applyFont="1"/>
    <xf numFmtId="44" fontId="4" fillId="0" borderId="7" xfId="1" applyFont="1" applyFill="1" applyBorder="1" applyAlignment="1">
      <alignment wrapText="1"/>
    </xf>
    <xf numFmtId="44" fontId="11" fillId="0" borderId="33" xfId="1" applyFont="1" applyFill="1" applyBorder="1" applyAlignment="1">
      <alignment horizontal="center"/>
    </xf>
    <xf numFmtId="44" fontId="2" fillId="0" borderId="34" xfId="1" applyFont="1" applyBorder="1"/>
    <xf numFmtId="44" fontId="11" fillId="0" borderId="30" xfId="1" applyFont="1" applyFill="1" applyBorder="1" applyAlignment="1">
      <alignment horizontal="center"/>
    </xf>
    <xf numFmtId="44" fontId="2" fillId="0" borderId="31" xfId="1" applyFont="1" applyFill="1" applyBorder="1"/>
    <xf numFmtId="44" fontId="2" fillId="0" borderId="35" xfId="1" applyFont="1" applyFill="1" applyBorder="1"/>
    <xf numFmtId="3" fontId="7" fillId="3" borderId="32" xfId="0" applyNumberFormat="1" applyFont="1" applyFill="1" applyBorder="1" applyAlignment="1" applyProtection="1">
      <alignment horizontal="center" vertical="center" wrapText="1"/>
    </xf>
    <xf numFmtId="3" fontId="7" fillId="3" borderId="36" xfId="0" applyNumberFormat="1" applyFont="1" applyFill="1" applyBorder="1" applyAlignment="1" applyProtection="1">
      <alignment horizontal="center" vertical="center" wrapText="1"/>
    </xf>
    <xf numFmtId="44" fontId="7" fillId="4" borderId="36" xfId="1" applyFont="1" applyFill="1" applyBorder="1" applyAlignment="1" applyProtection="1">
      <alignment horizontal="center" vertical="center" wrapText="1"/>
    </xf>
    <xf numFmtId="44" fontId="7" fillId="4" borderId="32" xfId="1" applyFont="1" applyFill="1" applyBorder="1" applyAlignment="1" applyProtection="1">
      <alignment horizontal="center" vertical="center" wrapText="1"/>
    </xf>
    <xf numFmtId="44" fontId="7" fillId="7" borderId="36" xfId="1" applyFont="1" applyFill="1" applyBorder="1" applyAlignment="1" applyProtection="1">
      <alignment horizontal="center" vertical="center" wrapText="1"/>
    </xf>
    <xf numFmtId="44" fontId="7" fillId="7" borderId="12" xfId="1" applyFont="1" applyFill="1" applyBorder="1" applyAlignment="1" applyProtection="1">
      <alignment horizontal="center" vertical="center" wrapText="1"/>
    </xf>
    <xf numFmtId="44" fontId="11" fillId="0" borderId="24" xfId="1" applyFont="1" applyFill="1" applyBorder="1" applyAlignment="1">
      <alignment horizontal="center"/>
    </xf>
    <xf numFmtId="44" fontId="2" fillId="0" borderId="25" xfId="1" applyFont="1" applyBorder="1"/>
    <xf numFmtId="44" fontId="2" fillId="0" borderId="38" xfId="1" applyFont="1" applyBorder="1"/>
    <xf numFmtId="44" fontId="11" fillId="0" borderId="13" xfId="1" applyFont="1" applyFill="1" applyBorder="1" applyAlignment="1">
      <alignment horizontal="center"/>
    </xf>
    <xf numFmtId="44" fontId="2" fillId="0" borderId="39" xfId="1" applyFont="1" applyBorder="1"/>
    <xf numFmtId="44" fontId="2" fillId="0" borderId="40" xfId="1" applyFont="1" applyFill="1" applyBorder="1"/>
    <xf numFmtId="44" fontId="11" fillId="0" borderId="27" xfId="1" applyFont="1" applyFill="1" applyBorder="1" applyAlignment="1">
      <alignment horizontal="center"/>
    </xf>
    <xf numFmtId="44" fontId="2" fillId="0" borderId="5" xfId="1" applyFont="1" applyBorder="1"/>
    <xf numFmtId="44" fontId="2" fillId="0" borderId="28" xfId="1" applyFont="1" applyBorder="1"/>
    <xf numFmtId="44" fontId="2" fillId="0" borderId="41" xfId="1" applyFont="1" applyBorder="1"/>
    <xf numFmtId="44" fontId="2" fillId="0" borderId="5" xfId="1" applyFont="1" applyFill="1" applyBorder="1"/>
    <xf numFmtId="3" fontId="17" fillId="0" borderId="0" xfId="0" applyNumberFormat="1" applyFont="1" applyFill="1"/>
    <xf numFmtId="44" fontId="17" fillId="0" borderId="0" xfId="1" applyFont="1" applyFill="1" applyAlignment="1">
      <alignment horizontal="center"/>
    </xf>
    <xf numFmtId="44" fontId="16" fillId="0" borderId="0" xfId="1" applyFont="1" applyFill="1"/>
    <xf numFmtId="44" fontId="17" fillId="0" borderId="0" xfId="1" applyFont="1" applyFill="1"/>
    <xf numFmtId="3" fontId="17" fillId="0" borderId="0" xfId="0" applyNumberFormat="1" applyFont="1" applyFill="1" applyAlignment="1">
      <alignment horizontal="right"/>
    </xf>
    <xf numFmtId="0" fontId="17" fillId="0" borderId="0" xfId="0" applyFont="1" applyFill="1"/>
    <xf numFmtId="165" fontId="2" fillId="0" borderId="6" xfId="1" applyNumberFormat="1" applyFont="1" applyBorder="1"/>
    <xf numFmtId="165" fontId="2" fillId="0" borderId="40" xfId="1" applyNumberFormat="1" applyFont="1" applyBorder="1"/>
    <xf numFmtId="165" fontId="2" fillId="0" borderId="39" xfId="1" applyNumberFormat="1" applyFont="1" applyFill="1" applyBorder="1"/>
    <xf numFmtId="165" fontId="2" fillId="0" borderId="34" xfId="1" applyNumberFormat="1" applyFont="1" applyBorder="1"/>
    <xf numFmtId="44" fontId="7" fillId="4" borderId="37" xfId="1" applyFont="1" applyFill="1" applyBorder="1" applyAlignment="1" applyProtection="1">
      <alignment horizontal="center" vertical="center" wrapText="1"/>
    </xf>
    <xf numFmtId="44" fontId="11" fillId="0" borderId="7" xfId="1" applyFont="1" applyFill="1" applyBorder="1" applyAlignment="1">
      <alignment horizontal="center"/>
    </xf>
    <xf numFmtId="44" fontId="11" fillId="0" borderId="29" xfId="1" applyFont="1" applyFill="1" applyBorder="1" applyAlignment="1">
      <alignment horizontal="center"/>
    </xf>
    <xf numFmtId="44" fontId="11" fillId="0" borderId="31" xfId="1" applyFont="1" applyFill="1" applyBorder="1" applyAlignment="1">
      <alignment horizontal="center"/>
    </xf>
    <xf numFmtId="44" fontId="11" fillId="0" borderId="5" xfId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/>
    </xf>
    <xf numFmtId="44" fontId="11" fillId="0" borderId="9" xfId="1" applyFont="1" applyFill="1" applyBorder="1" applyAlignment="1">
      <alignment horizontal="center"/>
    </xf>
    <xf numFmtId="3" fontId="4" fillId="0" borderId="33" xfId="0" applyNumberFormat="1" applyFont="1" applyFill="1" applyBorder="1" applyAlignment="1" applyProtection="1">
      <alignment horizontal="left" wrapText="1"/>
    </xf>
    <xf numFmtId="3" fontId="4" fillId="0" borderId="29" xfId="0" applyNumberFormat="1" applyFont="1" applyFill="1" applyBorder="1" applyAlignment="1" applyProtection="1">
      <alignment horizontal="center" wrapText="1"/>
    </xf>
    <xf numFmtId="9" fontId="2" fillId="0" borderId="29" xfId="2" applyFont="1" applyFill="1" applyBorder="1" applyAlignment="1" applyProtection="1">
      <alignment horizontal="center" wrapText="1"/>
    </xf>
    <xf numFmtId="44" fontId="4" fillId="0" borderId="29" xfId="1" applyFont="1" applyFill="1" applyBorder="1" applyAlignment="1">
      <alignment wrapText="1"/>
    </xf>
    <xf numFmtId="3" fontId="4" fillId="0" borderId="28" xfId="0" applyNumberFormat="1" applyFont="1" applyFill="1" applyBorder="1" applyAlignment="1" applyProtection="1">
      <alignment horizontal="center" wrapText="1"/>
    </xf>
    <xf numFmtId="3" fontId="4" fillId="0" borderId="43" xfId="0" applyNumberFormat="1" applyFont="1" applyFill="1" applyBorder="1" applyAlignment="1" applyProtection="1">
      <alignment horizontal="left" wrapText="1"/>
    </xf>
    <xf numFmtId="3" fontId="4" fillId="0" borderId="44" xfId="0" applyNumberFormat="1" applyFont="1" applyFill="1" applyBorder="1" applyAlignment="1" applyProtection="1">
      <alignment horizontal="center" wrapText="1"/>
    </xf>
    <xf numFmtId="9" fontId="2" fillId="0" borderId="44" xfId="2" applyFont="1" applyFill="1" applyBorder="1" applyAlignment="1" applyProtection="1">
      <alignment horizontal="center" wrapText="1"/>
    </xf>
    <xf numFmtId="44" fontId="4" fillId="0" borderId="44" xfId="1" applyFont="1" applyFill="1" applyBorder="1" applyAlignment="1">
      <alignment wrapText="1"/>
    </xf>
    <xf numFmtId="44" fontId="4" fillId="0" borderId="28" xfId="1" applyFont="1" applyFill="1" applyBorder="1" applyAlignment="1"/>
    <xf numFmtId="44" fontId="11" fillId="0" borderId="28" xfId="1" applyFont="1" applyFill="1" applyBorder="1" applyAlignment="1">
      <alignment horizontal="center"/>
    </xf>
    <xf numFmtId="44" fontId="2" fillId="0" borderId="29" xfId="1" applyFont="1" applyBorder="1" applyAlignment="1">
      <alignment wrapText="1"/>
    </xf>
    <xf numFmtId="44" fontId="2" fillId="0" borderId="31" xfId="1" applyFont="1" applyBorder="1" applyAlignment="1">
      <alignment wrapText="1"/>
    </xf>
    <xf numFmtId="44" fontId="2" fillId="0" borderId="0" xfId="1" applyFont="1" applyBorder="1" applyAlignment="1">
      <alignment wrapText="1"/>
    </xf>
    <xf numFmtId="3" fontId="2" fillId="0" borderId="15" xfId="0" applyNumberFormat="1" applyFont="1" applyFill="1" applyBorder="1" applyAlignment="1" applyProtection="1">
      <alignment horizontal="center" wrapText="1"/>
    </xf>
    <xf numFmtId="44" fontId="4" fillId="0" borderId="15" xfId="1" applyFont="1" applyFill="1" applyBorder="1" applyAlignment="1">
      <alignment wrapText="1"/>
    </xf>
    <xf numFmtId="44" fontId="2" fillId="0" borderId="9" xfId="1" applyFont="1" applyFill="1" applyBorder="1" applyAlignment="1">
      <alignment wrapText="1"/>
    </xf>
    <xf numFmtId="44" fontId="2" fillId="0" borderId="15" xfId="1" applyFont="1" applyFill="1" applyBorder="1"/>
    <xf numFmtId="44" fontId="2" fillId="0" borderId="45" xfId="1" applyFont="1" applyFill="1" applyBorder="1"/>
    <xf numFmtId="44" fontId="11" fillId="0" borderId="14" xfId="1" applyFont="1" applyFill="1" applyBorder="1" applyAlignment="1">
      <alignment horizontal="center"/>
    </xf>
    <xf numFmtId="44" fontId="12" fillId="6" borderId="42" xfId="1" applyFont="1" applyFill="1" applyBorder="1"/>
    <xf numFmtId="44" fontId="12" fillId="6" borderId="26" xfId="1" applyFont="1" applyFill="1" applyBorder="1"/>
    <xf numFmtId="44" fontId="12" fillId="6" borderId="22" xfId="1" applyFont="1" applyFill="1" applyBorder="1"/>
    <xf numFmtId="44" fontId="12" fillId="6" borderId="23" xfId="1" applyFont="1" applyFill="1" applyBorder="1"/>
    <xf numFmtId="44" fontId="12" fillId="6" borderId="17" xfId="1" applyFont="1" applyFill="1" applyBorder="1"/>
    <xf numFmtId="44" fontId="12" fillId="6" borderId="18" xfId="1" applyFont="1" applyFill="1" applyBorder="1"/>
    <xf numFmtId="4" fontId="4" fillId="0" borderId="0" xfId="0" applyNumberFormat="1" applyFont="1" applyFill="1" applyAlignment="1">
      <alignment horizontal="right" vertical="center"/>
    </xf>
    <xf numFmtId="4" fontId="4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indent="5"/>
    </xf>
    <xf numFmtId="0" fontId="20" fillId="0" borderId="0" xfId="0" applyFont="1" applyAlignment="1">
      <alignment horizontal="left" vertical="center" indent="7"/>
    </xf>
    <xf numFmtId="0" fontId="20" fillId="0" borderId="0" xfId="0" applyFont="1" applyAlignment="1">
      <alignment horizontal="left" vertical="center" indent="5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 indent="15"/>
    </xf>
    <xf numFmtId="3" fontId="2" fillId="0" borderId="23" xfId="0" applyNumberFormat="1" applyFont="1" applyFill="1" applyBorder="1" applyAlignment="1" applyProtection="1">
      <alignment horizontal="left" vertical="center" wrapText="1"/>
    </xf>
    <xf numFmtId="3" fontId="2" fillId="0" borderId="26" xfId="0" applyNumberFormat="1" applyFont="1" applyFill="1" applyBorder="1" applyAlignment="1" applyProtection="1">
      <alignment horizontal="left" vertical="center" wrapText="1"/>
    </xf>
    <xf numFmtId="3" fontId="4" fillId="0" borderId="23" xfId="0" applyNumberFormat="1" applyFont="1" applyFill="1" applyBorder="1" applyAlignment="1" applyProtection="1">
      <alignment horizontal="left" vertical="center" wrapText="1"/>
    </xf>
    <xf numFmtId="3" fontId="4" fillId="0" borderId="18" xfId="0" applyNumberFormat="1" applyFont="1" applyFill="1" applyBorder="1" applyAlignment="1" applyProtection="1">
      <alignment horizontal="left" vertical="center" wrapText="1"/>
    </xf>
    <xf numFmtId="3" fontId="4" fillId="0" borderId="42" xfId="0" applyNumberFormat="1" applyFont="1" applyFill="1" applyBorder="1" applyAlignment="1" applyProtection="1">
      <alignment horizontal="left" vertical="center" wrapText="1"/>
    </xf>
    <xf numFmtId="3" fontId="4" fillId="0" borderId="26" xfId="0" applyNumberFormat="1" applyFont="1" applyFill="1" applyBorder="1" applyAlignment="1" applyProtection="1">
      <alignment horizontal="left" vertical="center" wrapText="1"/>
    </xf>
    <xf numFmtId="3" fontId="10" fillId="6" borderId="2" xfId="3" applyNumberFormat="1" applyFont="1" applyFill="1" applyBorder="1" applyAlignment="1">
      <alignment horizontal="center" vertical="center"/>
    </xf>
    <xf numFmtId="3" fontId="10" fillId="6" borderId="3" xfId="3" applyNumberFormat="1" applyFont="1" applyFill="1" applyBorder="1" applyAlignment="1">
      <alignment horizontal="center" vertical="center"/>
    </xf>
    <xf numFmtId="3" fontId="10" fillId="6" borderId="4" xfId="3" applyNumberFormat="1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44" fontId="5" fillId="2" borderId="3" xfId="1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 applyProtection="1">
      <alignment horizontal="left" vertical="center" wrapText="1"/>
    </xf>
    <xf numFmtId="3" fontId="2" fillId="0" borderId="17" xfId="0" applyNumberFormat="1" applyFont="1" applyFill="1" applyBorder="1" applyAlignment="1" applyProtection="1">
      <alignment horizontal="left" vertical="center" wrapText="1"/>
    </xf>
  </cellXfs>
  <cellStyles count="6">
    <cellStyle name="Moneda" xfId="1" builtinId="4"/>
    <cellStyle name="Moneda 2" xfId="4" xr:uid="{3EAB06EF-5CB1-4E8C-8C28-654D4B888D27}"/>
    <cellStyle name="Normal" xfId="0" builtinId="0"/>
    <cellStyle name="Normal 2" xfId="3" xr:uid="{1BBDCDD2-80CF-4BEF-B031-28D8EBCBE7BE}"/>
    <cellStyle name="Normal 2 2" xfId="5" xr:uid="{DE44185A-07A6-43C4-8532-3BAED16DFBD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C/Organizaci&#243;n/Transpar&#232;ncia/SAC/2019/Portal%20Transp.%20-%20Salaris%20per%20categories%20Jarfels%20+%20SAC%201%20juli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RFELS (2,5%) jul'19"/>
      <sheetName val="SAC (2,5%) jul'19 "/>
    </sheetNames>
    <sheetDataSet>
      <sheetData sheetId="0">
        <row r="5">
          <cell r="E5">
            <v>1787.5951878812498</v>
          </cell>
          <cell r="F5">
            <v>0</v>
          </cell>
          <cell r="G5">
            <v>63.83</v>
          </cell>
          <cell r="H5">
            <v>124.51849829375</v>
          </cell>
          <cell r="I5">
            <v>31.917016312499999</v>
          </cell>
          <cell r="M5">
            <v>85.112043499999999</v>
          </cell>
          <cell r="N5">
            <v>129.26274999999998</v>
          </cell>
          <cell r="O5">
            <v>482.25242271249994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E6">
            <v>1923.3215097250002</v>
          </cell>
          <cell r="F6">
            <v>0</v>
          </cell>
          <cell r="G6">
            <v>63.83</v>
          </cell>
          <cell r="H6">
            <v>124.51849829375</v>
          </cell>
          <cell r="I6">
            <v>31.917016312499999</v>
          </cell>
          <cell r="M6">
            <v>85.112043499999999</v>
          </cell>
          <cell r="N6">
            <v>480.19835730624999</v>
          </cell>
          <cell r="O6">
            <v>480.19835730624999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X6">
            <v>25.184249999999999</v>
          </cell>
          <cell r="Y6">
            <v>27.295749999999998</v>
          </cell>
          <cell r="Z6">
            <v>34.757749999999994</v>
          </cell>
        </row>
        <row r="7">
          <cell r="E7">
            <v>1564.1768037500001</v>
          </cell>
          <cell r="F7">
            <v>0</v>
          </cell>
          <cell r="G7">
            <v>63.83</v>
          </cell>
          <cell r="H7">
            <v>124.51849829375</v>
          </cell>
          <cell r="I7">
            <v>31.917016312499999</v>
          </cell>
          <cell r="M7">
            <v>85.112043499999999</v>
          </cell>
          <cell r="N7">
            <v>161.18619921250001</v>
          </cell>
          <cell r="O7">
            <v>161.18619921250001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X7">
            <v>69.833249999999992</v>
          </cell>
          <cell r="Y7">
            <v>75.388749999999987</v>
          </cell>
          <cell r="Z7">
            <v>95.652999999999992</v>
          </cell>
        </row>
        <row r="8">
          <cell r="E8">
            <v>1657.6413165125</v>
          </cell>
          <cell r="F8">
            <v>0</v>
          </cell>
          <cell r="G8">
            <v>63.83</v>
          </cell>
          <cell r="H8">
            <v>124.51849829375</v>
          </cell>
          <cell r="I8">
            <v>31.917016312499999</v>
          </cell>
          <cell r="M8">
            <v>85.112043499999999</v>
          </cell>
          <cell r="N8">
            <v>221.36104084875001</v>
          </cell>
          <cell r="O8">
            <v>380.55689050500001</v>
          </cell>
          <cell r="Q8">
            <v>0</v>
          </cell>
          <cell r="R8">
            <v>0</v>
          </cell>
          <cell r="S8">
            <v>0</v>
          </cell>
          <cell r="T8">
            <v>32</v>
          </cell>
          <cell r="U8">
            <v>0</v>
          </cell>
          <cell r="X8">
            <v>122.22099999999999</v>
          </cell>
          <cell r="Y8">
            <v>131.87649999999999</v>
          </cell>
          <cell r="Z8">
            <v>167.37224999999998</v>
          </cell>
        </row>
        <row r="9">
          <cell r="E9">
            <v>1451.7080924500001</v>
          </cell>
          <cell r="F9">
            <v>0</v>
          </cell>
          <cell r="G9">
            <v>63.83</v>
          </cell>
          <cell r="H9">
            <v>124.51849829375</v>
          </cell>
          <cell r="I9">
            <v>31.917016312499999</v>
          </cell>
          <cell r="M9">
            <v>85.112043499999999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X9">
            <v>174.63949999999997</v>
          </cell>
          <cell r="Y9">
            <v>188.41549999999998</v>
          </cell>
          <cell r="Z9">
            <v>239.12224999999998</v>
          </cell>
        </row>
        <row r="10">
          <cell r="E10">
            <v>1480.35967145</v>
          </cell>
          <cell r="F10">
            <v>0</v>
          </cell>
          <cell r="G10">
            <v>63.83</v>
          </cell>
          <cell r="H10">
            <v>124.51849829375</v>
          </cell>
          <cell r="I10">
            <v>31.917016312499999</v>
          </cell>
          <cell r="M10">
            <v>85.112043499999999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X10">
            <v>218.84774999999996</v>
          </cell>
          <cell r="Y10">
            <v>236.84674999999999</v>
          </cell>
          <cell r="Z10">
            <v>301.21674999999999</v>
          </cell>
        </row>
        <row r="11">
          <cell r="E11">
            <v>1173.1346886874999</v>
          </cell>
          <cell r="F11">
            <v>0</v>
          </cell>
          <cell r="G11">
            <v>63.83</v>
          </cell>
          <cell r="H11">
            <v>124.51849829375</v>
          </cell>
          <cell r="I11">
            <v>31.917016312499999</v>
          </cell>
          <cell r="M11">
            <v>85.112043499999999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X11">
            <v>263.11749999999995</v>
          </cell>
          <cell r="Y11">
            <v>292.62725</v>
          </cell>
          <cell r="Z11">
            <v>362.50150000000002</v>
          </cell>
        </row>
        <row r="12">
          <cell r="E12">
            <v>1357.8952385625</v>
          </cell>
          <cell r="F12">
            <v>0</v>
          </cell>
          <cell r="G12">
            <v>63.83</v>
          </cell>
          <cell r="H12">
            <v>124.51849829375</v>
          </cell>
          <cell r="I12">
            <v>31.917016312499999</v>
          </cell>
          <cell r="M12">
            <v>85.112043499999999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X12">
            <v>279.38424999999995</v>
          </cell>
          <cell r="Y12">
            <v>301.49349999999998</v>
          </cell>
          <cell r="Z12">
            <v>382.59149999999994</v>
          </cell>
        </row>
        <row r="13">
          <cell r="E13">
            <v>1438.4778044999998</v>
          </cell>
          <cell r="F13">
            <v>0</v>
          </cell>
          <cell r="G13">
            <v>63.83</v>
          </cell>
          <cell r="H13">
            <v>124.51849829375</v>
          </cell>
          <cell r="I13">
            <v>31.917016312499999</v>
          </cell>
          <cell r="M13">
            <v>85.112043499999999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X13">
            <v>341.61199999999997</v>
          </cell>
          <cell r="Y13">
            <v>368.40549999999996</v>
          </cell>
          <cell r="Z13">
            <v>439.84799999999996</v>
          </cell>
        </row>
        <row r="14">
          <cell r="E14">
            <v>1480.35967145</v>
          </cell>
          <cell r="F14">
            <v>0</v>
          </cell>
          <cell r="G14">
            <v>63.83</v>
          </cell>
          <cell r="H14">
            <v>124.51849829375</v>
          </cell>
          <cell r="I14">
            <v>31.917016312499999</v>
          </cell>
          <cell r="M14">
            <v>85.112043499999999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X14">
            <v>369.17424999999997</v>
          </cell>
          <cell r="Y14">
            <v>414.48949999999996</v>
          </cell>
          <cell r="Z14">
            <v>530.15049999999997</v>
          </cell>
        </row>
        <row r="15">
          <cell r="E15">
            <v>1173.1346886874999</v>
          </cell>
          <cell r="F15">
            <v>0</v>
          </cell>
          <cell r="G15">
            <v>63.83</v>
          </cell>
          <cell r="H15">
            <v>124.51849829375</v>
          </cell>
          <cell r="I15">
            <v>31.917016312499999</v>
          </cell>
          <cell r="M15">
            <v>85.112043499999999</v>
          </cell>
          <cell r="N15">
            <v>0</v>
          </cell>
          <cell r="O15">
            <v>56.713272550000006</v>
          </cell>
          <cell r="Q15">
            <v>56.71</v>
          </cell>
          <cell r="R15">
            <v>3.29</v>
          </cell>
          <cell r="S15">
            <v>0</v>
          </cell>
          <cell r="T15">
            <v>0</v>
          </cell>
          <cell r="U15">
            <v>1.7969999999999999</v>
          </cell>
          <cell r="X15">
            <v>419.07124999999996</v>
          </cell>
          <cell r="Y15">
            <v>452.26074999999997</v>
          </cell>
          <cell r="Z15">
            <v>573.98974999999996</v>
          </cell>
        </row>
        <row r="16">
          <cell r="E16">
            <v>1318.3413124062499</v>
          </cell>
          <cell r="F16">
            <v>0</v>
          </cell>
          <cell r="G16">
            <v>63.83</v>
          </cell>
          <cell r="H16">
            <v>124.51849829375</v>
          </cell>
          <cell r="I16">
            <v>31.917016312499999</v>
          </cell>
          <cell r="M16">
            <v>85.112043499999999</v>
          </cell>
          <cell r="N16">
            <v>0</v>
          </cell>
          <cell r="O16">
            <v>63.73</v>
          </cell>
          <cell r="Q16">
            <v>63.73</v>
          </cell>
          <cell r="R16">
            <v>3.29</v>
          </cell>
          <cell r="S16">
            <v>0</v>
          </cell>
          <cell r="T16">
            <v>0</v>
          </cell>
          <cell r="U16">
            <v>1.8</v>
          </cell>
        </row>
        <row r="17">
          <cell r="E17">
            <v>1396.5854038812499</v>
          </cell>
          <cell r="F17">
            <v>0</v>
          </cell>
          <cell r="G17">
            <v>63.83</v>
          </cell>
          <cell r="H17">
            <v>124.51849829375</v>
          </cell>
          <cell r="I17">
            <v>31.917016312499999</v>
          </cell>
          <cell r="M17">
            <v>85.112043499999999</v>
          </cell>
          <cell r="N17">
            <v>0</v>
          </cell>
          <cell r="O17">
            <v>53.2</v>
          </cell>
          <cell r="Q17">
            <v>0</v>
          </cell>
          <cell r="R17">
            <v>3.29</v>
          </cell>
          <cell r="S17">
            <v>0</v>
          </cell>
          <cell r="T17">
            <v>0</v>
          </cell>
          <cell r="U17">
            <v>1.8</v>
          </cell>
        </row>
        <row r="18">
          <cell r="E18">
            <v>1318.3413124062499</v>
          </cell>
          <cell r="F18">
            <v>31.836048750000003</v>
          </cell>
          <cell r="G18">
            <v>63.83</v>
          </cell>
          <cell r="H18">
            <v>124.51849829375</v>
          </cell>
          <cell r="I18">
            <v>31.917016312499999</v>
          </cell>
          <cell r="M18">
            <v>85.112043499999999</v>
          </cell>
          <cell r="N18">
            <v>0</v>
          </cell>
          <cell r="O18">
            <v>91.34</v>
          </cell>
          <cell r="Q18">
            <v>0</v>
          </cell>
          <cell r="R18">
            <v>0</v>
          </cell>
          <cell r="T18">
            <v>0</v>
          </cell>
          <cell r="U18">
            <v>1.8</v>
          </cell>
        </row>
        <row r="19">
          <cell r="E19">
            <v>1396.5854038812499</v>
          </cell>
          <cell r="F19">
            <v>31.836048750000003</v>
          </cell>
          <cell r="G19">
            <v>63.83</v>
          </cell>
          <cell r="H19">
            <v>124.51849829375</v>
          </cell>
          <cell r="I19">
            <v>31.917016312499999</v>
          </cell>
          <cell r="M19">
            <v>85.112043499999999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T19">
            <v>0</v>
          </cell>
          <cell r="U19">
            <v>1.8</v>
          </cell>
        </row>
        <row r="20">
          <cell r="E20">
            <v>1318.3413124062499</v>
          </cell>
          <cell r="F20">
            <v>0</v>
          </cell>
          <cell r="G20">
            <v>63.83</v>
          </cell>
          <cell r="H20">
            <v>124.51849829375</v>
          </cell>
          <cell r="I20">
            <v>31.917016312499999</v>
          </cell>
          <cell r="M20">
            <v>85.112043499999999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E21">
            <v>1396.5854038812499</v>
          </cell>
          <cell r="F21">
            <v>0</v>
          </cell>
          <cell r="G21">
            <v>63.83</v>
          </cell>
          <cell r="H21">
            <v>124.51849829375</v>
          </cell>
          <cell r="I21">
            <v>31.917016312499999</v>
          </cell>
          <cell r="M21">
            <v>85.112043499999999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E22">
            <v>1493.7374307624998</v>
          </cell>
          <cell r="F22">
            <v>0</v>
          </cell>
          <cell r="G22">
            <v>63.83</v>
          </cell>
          <cell r="H22">
            <v>124.51849829375</v>
          </cell>
          <cell r="I22">
            <v>31.917016312499999</v>
          </cell>
          <cell r="M22">
            <v>85.112043499999999</v>
          </cell>
          <cell r="N22">
            <v>67.373345324999988</v>
          </cell>
          <cell r="O22">
            <v>67.373345324999988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E23">
            <v>1480.35967145</v>
          </cell>
          <cell r="F23">
            <v>0</v>
          </cell>
          <cell r="G23">
            <v>63.83</v>
          </cell>
          <cell r="H23">
            <v>124.51849829375</v>
          </cell>
          <cell r="I23">
            <v>31.917016312499999</v>
          </cell>
          <cell r="M23">
            <v>85.112043499999999</v>
          </cell>
          <cell r="N23">
            <v>163.47259624437501</v>
          </cell>
          <cell r="O23">
            <v>163.47259624437501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</sheetData>
      <sheetData sheetId="1">
        <row r="23">
          <cell r="F23">
            <v>1006.1739531249999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F6DB-8F3C-4778-BE1B-6DD7B5B0B93C}">
  <sheetPr>
    <tabColor rgb="FF92D050"/>
    <pageSetUpPr fitToPage="1"/>
  </sheetPr>
  <dimension ref="A1:AE29"/>
  <sheetViews>
    <sheetView tabSelected="1" zoomScale="90" zoomScaleNormal="9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W26" sqref="W26"/>
    </sheetView>
  </sheetViews>
  <sheetFormatPr baseColWidth="10" defaultColWidth="9.140625" defaultRowHeight="12.75" x14ac:dyDescent="0.2"/>
  <cols>
    <col min="1" max="1" width="22.140625" style="1" customWidth="1"/>
    <col min="2" max="2" width="22.5703125" style="1" customWidth="1"/>
    <col min="3" max="3" width="6.85546875" style="1" customWidth="1"/>
    <col min="4" max="4" width="9" style="1" customWidth="1"/>
    <col min="5" max="5" width="11.42578125" style="8" customWidth="1"/>
    <col min="6" max="6" width="11.5703125" style="6" customWidth="1"/>
    <col min="7" max="7" width="9.140625" style="6"/>
    <col min="8" max="8" width="10.42578125" style="6" bestFit="1" customWidth="1"/>
    <col min="9" max="9" width="9.140625" style="6"/>
    <col min="10" max="10" width="11.42578125" style="7" bestFit="1" customWidth="1"/>
    <col min="11" max="11" width="1.7109375" style="9" customWidth="1"/>
    <col min="12" max="13" width="12.140625" style="8" customWidth="1"/>
    <col min="14" max="14" width="12.7109375" style="6" customWidth="1"/>
    <col min="15" max="15" width="14.42578125" style="6" customWidth="1"/>
    <col min="16" max="16" width="2" style="8" customWidth="1"/>
    <col min="17" max="18" width="8.85546875" style="8" customWidth="1"/>
    <col min="19" max="19" width="9.85546875" style="8" customWidth="1"/>
    <col min="20" max="20" width="9.42578125" style="8" customWidth="1"/>
    <col min="21" max="21" width="9.140625" style="8" customWidth="1"/>
    <col min="22" max="22" width="7.7109375" style="8" customWidth="1"/>
    <col min="23" max="23" width="8.140625" style="6" customWidth="1"/>
    <col min="24" max="24" width="4.140625" style="8" customWidth="1"/>
    <col min="25" max="25" width="10.7109375" style="18" customWidth="1"/>
    <col min="26" max="26" width="12.28515625" style="18" customWidth="1"/>
    <col min="27" max="27" width="11.28515625" style="1" customWidth="1"/>
    <col min="28" max="28" width="11.140625" style="1" customWidth="1"/>
    <col min="29" max="16384" width="9.140625" style="1"/>
  </cols>
  <sheetData>
    <row r="1" spans="1:31" ht="13.5" thickBot="1" x14ac:dyDescent="0.25">
      <c r="A1" s="2"/>
      <c r="B1" s="2"/>
      <c r="C1" s="2"/>
      <c r="D1" s="2"/>
      <c r="E1" s="4"/>
      <c r="L1" s="5"/>
      <c r="M1" s="5"/>
      <c r="Q1" s="5"/>
      <c r="R1" s="5"/>
      <c r="S1" s="5"/>
      <c r="T1" s="5"/>
      <c r="U1" s="5"/>
      <c r="V1" s="5"/>
      <c r="Y1" s="3"/>
      <c r="Z1" s="3"/>
    </row>
    <row r="2" spans="1:31" s="31" customFormat="1" ht="15.75" customHeight="1" thickBot="1" x14ac:dyDescent="0.3">
      <c r="A2" s="28"/>
      <c r="B2" s="28"/>
      <c r="C2" s="145">
        <v>1.02</v>
      </c>
      <c r="D2" s="28"/>
      <c r="E2" s="160" t="s">
        <v>69</v>
      </c>
      <c r="F2" s="161"/>
      <c r="G2" s="161"/>
      <c r="H2" s="161"/>
      <c r="I2" s="161"/>
      <c r="J2" s="162"/>
      <c r="K2" s="29"/>
      <c r="L2" s="160" t="s">
        <v>70</v>
      </c>
      <c r="M2" s="161"/>
      <c r="N2" s="161"/>
      <c r="O2" s="162"/>
      <c r="P2" s="30"/>
      <c r="Q2" s="160" t="s">
        <v>71</v>
      </c>
      <c r="R2" s="161"/>
      <c r="S2" s="161"/>
      <c r="T2" s="161"/>
      <c r="U2" s="161"/>
      <c r="V2" s="161"/>
      <c r="W2" s="162"/>
      <c r="X2" s="30"/>
      <c r="Y2" s="144"/>
      <c r="Z2" s="144"/>
    </row>
    <row r="3" spans="1:31" s="106" customFormat="1" ht="12" thickBot="1" x14ac:dyDescent="0.25">
      <c r="A3" s="101"/>
      <c r="B3" s="101"/>
      <c r="C3" s="101"/>
      <c r="D3" s="101"/>
      <c r="E3" s="102" t="s">
        <v>20</v>
      </c>
      <c r="F3" s="102" t="s">
        <v>21</v>
      </c>
      <c r="G3" s="102" t="s">
        <v>22</v>
      </c>
      <c r="H3" s="102" t="s">
        <v>22</v>
      </c>
      <c r="I3" s="102" t="s">
        <v>21</v>
      </c>
      <c r="J3" s="103"/>
      <c r="K3" s="103"/>
      <c r="L3" s="102" t="s">
        <v>20</v>
      </c>
      <c r="M3" s="102" t="s">
        <v>21</v>
      </c>
      <c r="N3" s="102" t="s">
        <v>22</v>
      </c>
      <c r="O3" s="102" t="s">
        <v>22</v>
      </c>
      <c r="P3" s="104"/>
      <c r="Q3" s="102" t="s">
        <v>59</v>
      </c>
      <c r="R3" s="102" t="s">
        <v>66</v>
      </c>
      <c r="S3" s="102" t="s">
        <v>58</v>
      </c>
      <c r="T3" s="102" t="s">
        <v>58</v>
      </c>
      <c r="U3" s="102" t="s">
        <v>63</v>
      </c>
      <c r="V3" s="102" t="s">
        <v>62</v>
      </c>
      <c r="W3" s="102" t="s">
        <v>58</v>
      </c>
      <c r="X3" s="104"/>
      <c r="Y3" s="105"/>
      <c r="Z3" s="105"/>
    </row>
    <row r="4" spans="1:31" s="10" customFormat="1" ht="43.5" customHeight="1" thickBot="1" x14ac:dyDescent="0.3">
      <c r="A4" s="35" t="s">
        <v>39</v>
      </c>
      <c r="B4" s="84" t="s">
        <v>0</v>
      </c>
      <c r="C4" s="85" t="s">
        <v>1</v>
      </c>
      <c r="D4" s="85" t="s">
        <v>2</v>
      </c>
      <c r="E4" s="86" t="s">
        <v>23</v>
      </c>
      <c r="F4" s="86" t="s">
        <v>3</v>
      </c>
      <c r="G4" s="86" t="s">
        <v>24</v>
      </c>
      <c r="H4" s="86" t="s">
        <v>4</v>
      </c>
      <c r="I4" s="86" t="s">
        <v>25</v>
      </c>
      <c r="J4" s="41" t="s">
        <v>34</v>
      </c>
      <c r="K4" s="27"/>
      <c r="L4" s="87" t="s">
        <v>36</v>
      </c>
      <c r="M4" s="86" t="s">
        <v>26</v>
      </c>
      <c r="N4" s="88" t="s">
        <v>37</v>
      </c>
      <c r="O4" s="89" t="s">
        <v>38</v>
      </c>
      <c r="P4" s="11"/>
      <c r="Q4" s="87" t="s">
        <v>61</v>
      </c>
      <c r="R4" s="111" t="s">
        <v>65</v>
      </c>
      <c r="S4" s="111" t="s">
        <v>72</v>
      </c>
      <c r="T4" s="111" t="s">
        <v>73</v>
      </c>
      <c r="U4" s="111" t="s">
        <v>60</v>
      </c>
      <c r="V4" s="86" t="s">
        <v>56</v>
      </c>
      <c r="W4" s="42" t="s">
        <v>64</v>
      </c>
      <c r="X4" s="11"/>
      <c r="Y4" s="157" t="s">
        <v>68</v>
      </c>
      <c r="Z4" s="158"/>
      <c r="AA4" s="158"/>
      <c r="AB4" s="159"/>
      <c r="AD4" s="146"/>
      <c r="AE4"/>
    </row>
    <row r="5" spans="1:31" ht="15" thickTop="1" x14ac:dyDescent="0.2">
      <c r="A5" s="155" t="s">
        <v>32</v>
      </c>
      <c r="B5" s="123" t="s">
        <v>32</v>
      </c>
      <c r="C5" s="124">
        <v>4</v>
      </c>
      <c r="D5" s="125">
        <v>1</v>
      </c>
      <c r="E5" s="126">
        <f>'[1]JARFELS (2,5%) jul''19'!E5*$C$2</f>
        <v>1823.3470916388749</v>
      </c>
      <c r="F5" s="126">
        <f>'[1]JARFELS (2,5%) jul''19'!F5*$C$2</f>
        <v>0</v>
      </c>
      <c r="G5" s="126">
        <f>'[1]JARFELS (2,5%) jul''19'!G5*$C$2</f>
        <v>65.1066</v>
      </c>
      <c r="H5" s="126">
        <f>'[1]JARFELS (2,5%) jul''19'!H5*$C$2</f>
        <v>127.008868259625</v>
      </c>
      <c r="I5" s="126">
        <f>'[1]JARFELS (2,5%) jul''19'!I5*$C$2</f>
        <v>32.555356638749998</v>
      </c>
      <c r="J5" s="138">
        <f>(E5*15)+(F5*12)+(G5*14)+(H5*14)+(I5*12)</f>
        <v>30430.487209882871</v>
      </c>
      <c r="L5" s="90" t="s">
        <v>35</v>
      </c>
      <c r="M5" s="78">
        <f>'[1]JARFELS (2,5%) jul''19'!M5*$C$2</f>
        <v>86.814284369999996</v>
      </c>
      <c r="N5" s="23">
        <f>'[1]JARFELS (2,5%) jul''19'!N5*$C$2</f>
        <v>131.84800499999997</v>
      </c>
      <c r="O5" s="92">
        <f>'[1]JARFELS (2,5%) jul''19'!O5*$C$2</f>
        <v>491.89747116674994</v>
      </c>
      <c r="Q5" s="90">
        <f>'[1]JARFELS (2,5%) jul''19'!Q5*$C$2</f>
        <v>0</v>
      </c>
      <c r="R5" s="112">
        <f>'[1]JARFELS (2,5%) jul''19'!R5*$C$2</f>
        <v>0</v>
      </c>
      <c r="S5" s="112">
        <v>0</v>
      </c>
      <c r="T5" s="112">
        <v>0</v>
      </c>
      <c r="U5" s="112">
        <f>'[1]JARFELS (2,5%) jul''19'!S5*$C$2</f>
        <v>0</v>
      </c>
      <c r="V5" s="78">
        <f>'[1]JARFELS (2,5%) jul''19'!T5*$C$2</f>
        <v>0</v>
      </c>
      <c r="W5" s="92">
        <f>'[1]JARFELS (2,5%) jul''19'!U5*$C$2</f>
        <v>0</v>
      </c>
      <c r="Y5" s="47" t="s">
        <v>57</v>
      </c>
      <c r="Z5" s="48" t="s">
        <v>18</v>
      </c>
      <c r="AA5" s="48" t="s">
        <v>5</v>
      </c>
      <c r="AB5" s="49" t="s">
        <v>19</v>
      </c>
      <c r="AD5" s="147"/>
      <c r="AE5" s="147"/>
    </row>
    <row r="6" spans="1:31" ht="13.5" customHeight="1" x14ac:dyDescent="0.2">
      <c r="A6" s="156"/>
      <c r="B6" s="75" t="s">
        <v>33</v>
      </c>
      <c r="C6" s="122">
        <v>2</v>
      </c>
      <c r="D6" s="59">
        <v>1</v>
      </c>
      <c r="E6" s="121">
        <f>'[1]JARFELS (2,5%) jul''19'!E6*$C$2</f>
        <v>1961.7879399195001</v>
      </c>
      <c r="F6" s="129">
        <f>'[1]JARFELS (2,5%) jul''19'!F6*$C$2</f>
        <v>0</v>
      </c>
      <c r="G6" s="76">
        <f>'[1]JARFELS (2,5%) jul''19'!G6*$C$2</f>
        <v>65.1066</v>
      </c>
      <c r="H6" s="62">
        <f>'[1]JARFELS (2,5%) jul''19'!H6*$C$2</f>
        <v>127.008868259625</v>
      </c>
      <c r="I6" s="62">
        <f>'[1]JARFELS (2,5%) jul''19'!I6*$C$2</f>
        <v>32.555356638749998</v>
      </c>
      <c r="J6" s="139">
        <f>(E6*15)+(F6*12)+(G6*14)+(H6*14)+(I6*12)</f>
        <v>32507.09993409225</v>
      </c>
      <c r="L6" s="96" t="s">
        <v>35</v>
      </c>
      <c r="M6" s="127">
        <f>'[1]JARFELS (2,5%) jul''19'!M6*$C$2</f>
        <v>86.814284369999996</v>
      </c>
      <c r="N6" s="98">
        <f>'[1]JARFELS (2,5%) jul''19'!N6*$C$2</f>
        <v>489.80232445237499</v>
      </c>
      <c r="O6" s="99">
        <f>'[1]JARFELS (2,5%) jul''19'!O6*$C$2</f>
        <v>489.80232445237499</v>
      </c>
      <c r="Q6" s="96">
        <f>'[1]JARFELS (2,5%) jul''19'!Q6*$C$2</f>
        <v>0</v>
      </c>
      <c r="R6" s="128">
        <f>'[1]JARFELS (2,5%) jul''19'!R6*$C$2</f>
        <v>0</v>
      </c>
      <c r="S6" s="128">
        <v>0</v>
      </c>
      <c r="T6" s="128">
        <v>0</v>
      </c>
      <c r="U6" s="128">
        <f>'[1]JARFELS (2,5%) jul''19'!S6*$C$2</f>
        <v>0</v>
      </c>
      <c r="V6" s="127">
        <f>'[1]JARFELS (2,5%) jul''19'!T6*$C$2</f>
        <v>0</v>
      </c>
      <c r="W6" s="99">
        <f>'[1]JARFELS (2,5%) jul''19'!U6*$C$2</f>
        <v>0</v>
      </c>
      <c r="Y6" s="16" t="s">
        <v>8</v>
      </c>
      <c r="Z6" s="36">
        <f>'[1]JARFELS (2,5%) jul''19'!X6*$C$2</f>
        <v>25.687935</v>
      </c>
      <c r="AA6" s="36">
        <f>'[1]JARFELS (2,5%) jul''19'!Y6*$C$2</f>
        <v>27.841664999999999</v>
      </c>
      <c r="AB6" s="17">
        <f>'[1]JARFELS (2,5%) jul''19'!Z6*$C$2</f>
        <v>35.452904999999994</v>
      </c>
      <c r="AD6" s="147"/>
      <c r="AE6" s="147"/>
    </row>
    <row r="7" spans="1:31" ht="15" x14ac:dyDescent="0.25">
      <c r="A7" s="118" t="s">
        <v>27</v>
      </c>
      <c r="B7" s="118" t="s">
        <v>40</v>
      </c>
      <c r="C7" s="119">
        <v>5</v>
      </c>
      <c r="D7" s="120">
        <v>1</v>
      </c>
      <c r="E7" s="121">
        <f>'[1]JARFELS (2,5%) jul''19'!E7*$C$2</f>
        <v>1595.4603398250001</v>
      </c>
      <c r="F7" s="129">
        <f>'[1]JARFELS (2,5%) jul''19'!F7*$C$2</f>
        <v>0</v>
      </c>
      <c r="G7" s="61">
        <f>'[1]JARFELS (2,5%) jul''19'!G7*$C$2</f>
        <v>65.1066</v>
      </c>
      <c r="H7" s="62">
        <f>'[1]JARFELS (2,5%) jul''19'!H7*$C$2</f>
        <v>127.008868259625</v>
      </c>
      <c r="I7" s="63">
        <f>'[1]JARFELS (2,5%) jul''19'!I7*$C$2</f>
        <v>32.555356638749998</v>
      </c>
      <c r="J7" s="139">
        <f>(E7*15)+(F7*12)+(G7*14)+(H7*14)+(I7*12)</f>
        <v>27012.185932674751</v>
      </c>
      <c r="L7" s="79" t="s">
        <v>35</v>
      </c>
      <c r="M7" s="64">
        <f>'[1]JARFELS (2,5%) jul''19'!M7*$C$2</f>
        <v>86.814284369999996</v>
      </c>
      <c r="N7" s="61">
        <f>'[1]JARFELS (2,5%) jul''19'!N7*$C$2</f>
        <v>164.40992319675001</v>
      </c>
      <c r="O7" s="80">
        <f>'[1]JARFELS (2,5%) jul''19'!O7*$C$2</f>
        <v>164.40992319675001</v>
      </c>
      <c r="Q7" s="79">
        <f>'[1]JARFELS (2,5%) jul''19'!Q7*$C$2</f>
        <v>0</v>
      </c>
      <c r="R7" s="113">
        <f>'[1]JARFELS (2,5%) jul''19'!R7*$C$2</f>
        <v>0</v>
      </c>
      <c r="S7" s="113">
        <v>0</v>
      </c>
      <c r="T7" s="113">
        <v>0</v>
      </c>
      <c r="U7" s="113">
        <f>'[1]JARFELS (2,5%) jul''19'!S7*$C$2</f>
        <v>0</v>
      </c>
      <c r="V7" s="64">
        <f>'[1]JARFELS (2,5%) jul''19'!T7*$C$2</f>
        <v>0</v>
      </c>
      <c r="W7" s="110">
        <f>'[1]JARFELS (2,5%) jul''19'!U7*$C$2</f>
        <v>0</v>
      </c>
      <c r="Y7" s="16" t="s">
        <v>9</v>
      </c>
      <c r="Z7" s="36">
        <f>'[1]JARFELS (2,5%) jul''19'!X7*$C$2</f>
        <v>71.229914999999991</v>
      </c>
      <c r="AA7" s="36">
        <f>'[1]JARFELS (2,5%) jul''19'!Y7*$C$2</f>
        <v>76.896524999999983</v>
      </c>
      <c r="AB7" s="17">
        <f>'[1]JARFELS (2,5%) jul''19'!Z7*$C$2</f>
        <v>97.566059999999993</v>
      </c>
      <c r="AD7" s="148"/>
      <c r="AE7"/>
    </row>
    <row r="8" spans="1:31" s="18" customFormat="1" ht="15" x14ac:dyDescent="0.25">
      <c r="A8" s="65" t="s">
        <v>41</v>
      </c>
      <c r="B8" s="65" t="s">
        <v>29</v>
      </c>
      <c r="C8" s="66">
        <v>4</v>
      </c>
      <c r="D8" s="67">
        <v>1</v>
      </c>
      <c r="E8" s="68">
        <f>'[1]JARFELS (2,5%) jul''19'!E8*$C$2</f>
        <v>1690.79414284275</v>
      </c>
      <c r="F8" s="130">
        <f>'[1]JARFELS (2,5%) jul''19'!F8*$C$2</f>
        <v>0</v>
      </c>
      <c r="G8" s="69">
        <f>'[1]JARFELS (2,5%) jul''19'!G8*$C$2</f>
        <v>65.1066</v>
      </c>
      <c r="H8" s="70">
        <f>'[1]JARFELS (2,5%) jul''19'!H8*$C$2</f>
        <v>127.008868259625</v>
      </c>
      <c r="I8" s="71">
        <f>'[1]JARFELS (2,5%) jul''19'!I8*$C$2</f>
        <v>32.555356638749998</v>
      </c>
      <c r="J8" s="140">
        <f>(E8*15)+(F8*12)+(G8*14)+(H8*14)+(I8*12)</f>
        <v>28442.192977940998</v>
      </c>
      <c r="K8" s="9"/>
      <c r="L8" s="81" t="s">
        <v>35</v>
      </c>
      <c r="M8" s="72">
        <f>'[1]JARFELS (2,5%) jul''19'!M8*$C$2</f>
        <v>86.814284369999996</v>
      </c>
      <c r="N8" s="82">
        <f>'[1]JARFELS (2,5%) jul''19'!N8*$C$2</f>
        <v>225.788261665725</v>
      </c>
      <c r="O8" s="83">
        <f>'[1]JARFELS (2,5%) jul''19'!O8*$C$2</f>
        <v>388.1680283151</v>
      </c>
      <c r="P8" s="8"/>
      <c r="Q8" s="81">
        <f>'[1]JARFELS (2,5%) jul''19'!Q8*$C$2</f>
        <v>0</v>
      </c>
      <c r="R8" s="114">
        <f>'[1]JARFELS (2,5%) jul''19'!R8*$C$2</f>
        <v>0</v>
      </c>
      <c r="S8" s="114">
        <v>0</v>
      </c>
      <c r="T8" s="114">
        <v>0</v>
      </c>
      <c r="U8" s="114">
        <f>'[1]JARFELS (2,5%) jul''19'!S8*$C$2</f>
        <v>0</v>
      </c>
      <c r="V8" s="72">
        <f>'[1]JARFELS (2,5%) jul''19'!T8*$C$2</f>
        <v>32.64</v>
      </c>
      <c r="W8" s="83">
        <f>'[1]JARFELS (2,5%) jul''19'!U8*$C$2</f>
        <v>0</v>
      </c>
      <c r="X8" s="8"/>
      <c r="Y8" s="16" t="s">
        <v>10</v>
      </c>
      <c r="Z8" s="36">
        <f>'[1]JARFELS (2,5%) jul''19'!X8*$C$2</f>
        <v>124.66542</v>
      </c>
      <c r="AA8" s="36">
        <f>'[1]JARFELS (2,5%) jul''19'!Y8*$C$2</f>
        <v>134.51402999999999</v>
      </c>
      <c r="AB8" s="17">
        <f>'[1]JARFELS (2,5%) jul''19'!Z8*$C$2</f>
        <v>170.71969499999997</v>
      </c>
      <c r="AD8" s="146"/>
      <c r="AE8"/>
    </row>
    <row r="9" spans="1:31" ht="15" x14ac:dyDescent="0.25">
      <c r="A9" s="151" t="s">
        <v>42</v>
      </c>
      <c r="B9" s="53" t="s">
        <v>47</v>
      </c>
      <c r="C9" s="54">
        <v>8</v>
      </c>
      <c r="D9" s="55">
        <v>1</v>
      </c>
      <c r="E9" s="56">
        <f>'[1]JARFELS (2,5%) jul''19'!E9*$C$2</f>
        <v>1480.742254299</v>
      </c>
      <c r="F9" s="56">
        <f>'[1]JARFELS (2,5%) jul''19'!F9*$C$2</f>
        <v>0</v>
      </c>
      <c r="G9" s="56">
        <f>'[1]JARFELS (2,5%) jul''19'!G9*$C$2</f>
        <v>65.1066</v>
      </c>
      <c r="H9" s="56">
        <f>'[1]JARFELS (2,5%) jul''19'!H9*$C$2</f>
        <v>127.008868259625</v>
      </c>
      <c r="I9" s="56">
        <f>'[1]JARFELS (2,5%) jul''19'!I9*$C$2</f>
        <v>32.555356638749998</v>
      </c>
      <c r="J9" s="141">
        <f t="shared" ref="J9:J23" si="0">(E9*15)+(F9*12)+(G9*14)+(H9*14)+(I9*12)</f>
        <v>25291.414649784751</v>
      </c>
      <c r="L9" s="90" t="s">
        <v>35</v>
      </c>
      <c r="M9" s="78">
        <f>'[1]JARFELS (2,5%) jul''19'!M9*$C$2</f>
        <v>86.814284369999996</v>
      </c>
      <c r="N9" s="91">
        <f>'[1]JARFELS (2,5%) jul''19'!N9*$C$2</f>
        <v>0</v>
      </c>
      <c r="O9" s="92">
        <f>'[1]JARFELS (2,5%) jul''19'!O9*$C$2</f>
        <v>0</v>
      </c>
      <c r="Q9" s="90">
        <f>'[1]JARFELS (2,5%) jul''19'!Q9*$C$2</f>
        <v>0</v>
      </c>
      <c r="R9" s="112">
        <f>'[1]JARFELS (2,5%) jul''19'!R9*$C$2</f>
        <v>0</v>
      </c>
      <c r="S9" s="112">
        <v>17.399999999999999</v>
      </c>
      <c r="T9" s="112">
        <v>26.1</v>
      </c>
      <c r="U9" s="112">
        <f>'[1]JARFELS (2,5%) jul''19'!S9*$C$2</f>
        <v>0</v>
      </c>
      <c r="V9" s="78">
        <f>'[1]JARFELS (2,5%) jul''19'!T9*$C$2</f>
        <v>0</v>
      </c>
      <c r="W9" s="92">
        <f>'[1]JARFELS (2,5%) jul''19'!U9*$C$2</f>
        <v>0</v>
      </c>
      <c r="Y9" s="16" t="s">
        <v>11</v>
      </c>
      <c r="Z9" s="36">
        <f>'[1]JARFELS (2,5%) jul''19'!X9*$C$2</f>
        <v>178.13228999999998</v>
      </c>
      <c r="AA9" s="36">
        <f>'[1]JARFELS (2,5%) jul''19'!Y9*$C$2</f>
        <v>192.18380999999999</v>
      </c>
      <c r="AB9" s="17">
        <f>'[1]JARFELS (2,5%) jul''19'!Z9*$C$2</f>
        <v>243.90469499999998</v>
      </c>
      <c r="AD9" s="146"/>
      <c r="AE9"/>
    </row>
    <row r="10" spans="1:31" s="18" customFormat="1" ht="15" customHeight="1" x14ac:dyDescent="0.25">
      <c r="A10" s="152"/>
      <c r="B10" s="57" t="s">
        <v>6</v>
      </c>
      <c r="C10" s="58">
        <v>8</v>
      </c>
      <c r="D10" s="59">
        <v>1</v>
      </c>
      <c r="E10" s="60">
        <f>'[1]JARFELS (2,5%) jul''19'!E10*$C$2</f>
        <v>1509.966864879</v>
      </c>
      <c r="F10" s="129">
        <f>'[1]JARFELS (2,5%) jul''19'!F10*$C$2</f>
        <v>0</v>
      </c>
      <c r="G10" s="61">
        <f>'[1]JARFELS (2,5%) jul''19'!G10*$C$2</f>
        <v>65.1066</v>
      </c>
      <c r="H10" s="62">
        <f>'[1]JARFELS (2,5%) jul''19'!H10*$C$2</f>
        <v>127.008868259625</v>
      </c>
      <c r="I10" s="63">
        <f>'[1]JARFELS (2,5%) jul''19'!I10*$C$2</f>
        <v>32.555356638749998</v>
      </c>
      <c r="J10" s="139">
        <f t="shared" si="0"/>
        <v>25729.78380848475</v>
      </c>
      <c r="K10" s="9"/>
      <c r="L10" s="79" t="s">
        <v>35</v>
      </c>
      <c r="M10" s="64">
        <f>'[1]JARFELS (2,5%) jul''19'!M10*$C$2</f>
        <v>86.814284369999996</v>
      </c>
      <c r="N10" s="61">
        <f>'[1]JARFELS (2,5%) jul''19'!N10*$C$2</f>
        <v>0</v>
      </c>
      <c r="O10" s="80">
        <f>'[1]JARFELS (2,5%) jul''19'!O10*$C$2</f>
        <v>0</v>
      </c>
      <c r="P10" s="8"/>
      <c r="Q10" s="79">
        <f>'[1]JARFELS (2,5%) jul''19'!Q10*$C$2</f>
        <v>0</v>
      </c>
      <c r="R10" s="113">
        <f>'[1]JARFELS (2,5%) jul''19'!R10*$C$2</f>
        <v>0</v>
      </c>
      <c r="S10" s="113">
        <v>17.399999999999999</v>
      </c>
      <c r="T10" s="113">
        <v>26.1</v>
      </c>
      <c r="U10" s="113">
        <f>'[1]JARFELS (2,5%) jul''19'!S10*$C$2</f>
        <v>0</v>
      </c>
      <c r="V10" s="64">
        <f>'[1]JARFELS (2,5%) jul''19'!T10*$C$2</f>
        <v>0</v>
      </c>
      <c r="W10" s="80">
        <f>'[1]JARFELS (2,5%) jul''19'!U10*$C$2</f>
        <v>0</v>
      </c>
      <c r="X10" s="8"/>
      <c r="Y10" s="16" t="s">
        <v>12</v>
      </c>
      <c r="Z10" s="36">
        <f>'[1]JARFELS (2,5%) jul''19'!X10*$C$2</f>
        <v>223.22470499999997</v>
      </c>
      <c r="AA10" s="36">
        <f>'[1]JARFELS (2,5%) jul''19'!Y10*$C$2</f>
        <v>241.583685</v>
      </c>
      <c r="AB10" s="17">
        <f>'[1]JARFELS (2,5%) jul''19'!Z10*$C$2</f>
        <v>307.241085</v>
      </c>
      <c r="AD10" s="148"/>
      <c r="AE10"/>
    </row>
    <row r="11" spans="1:31" ht="15" customHeight="1" x14ac:dyDescent="0.25">
      <c r="A11" s="153" t="s">
        <v>44</v>
      </c>
      <c r="B11" s="53" t="s">
        <v>7</v>
      </c>
      <c r="C11" s="54">
        <v>10</v>
      </c>
      <c r="D11" s="55">
        <v>1</v>
      </c>
      <c r="E11" s="56">
        <f>'[1]JARFELS (2,5%) jul''19'!E11*$C$2</f>
        <v>1196.5973824612499</v>
      </c>
      <c r="F11" s="56">
        <f>'[1]JARFELS (2,5%) jul''19'!F11*$C$2</f>
        <v>0</v>
      </c>
      <c r="G11" s="56">
        <f>'[1]JARFELS (2,5%) jul''19'!G11*$C$2</f>
        <v>65.1066</v>
      </c>
      <c r="H11" s="56">
        <f>'[1]JARFELS (2,5%) jul''19'!H11*$C$2</f>
        <v>127.008868259625</v>
      </c>
      <c r="I11" s="56">
        <f>'[1]JARFELS (2,5%) jul''19'!I11*$C$2</f>
        <v>32.555356638749998</v>
      </c>
      <c r="J11" s="141">
        <f>(E11*15)+(F11*12)+(G11*14)+(H11*14)+(I11*12)</f>
        <v>21029.2415722185</v>
      </c>
      <c r="L11" s="90" t="s">
        <v>35</v>
      </c>
      <c r="M11" s="78">
        <f>'[1]JARFELS (2,5%) jul''19'!M11*$C$2</f>
        <v>86.814284369999996</v>
      </c>
      <c r="N11" s="91">
        <f>'[1]JARFELS (2,5%) jul''19'!N11*$C$2</f>
        <v>0</v>
      </c>
      <c r="O11" s="92">
        <f>'[1]JARFELS (2,5%) jul''19'!O11*$C$2</f>
        <v>0</v>
      </c>
      <c r="Q11" s="90">
        <f>'[1]JARFELS (2,5%) jul''19'!Q11*$C$2</f>
        <v>0</v>
      </c>
      <c r="R11" s="112">
        <f>'[1]JARFELS (2,5%) jul''19'!R11*$C$2</f>
        <v>0</v>
      </c>
      <c r="S11" s="112">
        <v>17.399999999999999</v>
      </c>
      <c r="T11" s="112">
        <v>26.1</v>
      </c>
      <c r="U11" s="112">
        <f>'[1]JARFELS (2,5%) jul''19'!S11*$C$2</f>
        <v>0</v>
      </c>
      <c r="V11" s="78">
        <f>'[1]JARFELS (2,5%) jul''19'!T11*$C$2</f>
        <v>0</v>
      </c>
      <c r="W11" s="92">
        <f>'[1]JARFELS (2,5%) jul''19'!U11*$C$2</f>
        <v>0</v>
      </c>
      <c r="Y11" s="16" t="s">
        <v>13</v>
      </c>
      <c r="Z11" s="36">
        <f>'[1]JARFELS (2,5%) jul''19'!X11*$C$2</f>
        <v>268.37984999999998</v>
      </c>
      <c r="AA11" s="36">
        <f>'[1]JARFELS (2,5%) jul''19'!Y11*$C$2</f>
        <v>298.47979500000002</v>
      </c>
      <c r="AB11" s="17">
        <f>'[1]JARFELS (2,5%) jul''19'!Z11*$C$2</f>
        <v>369.75153</v>
      </c>
      <c r="AD11" s="147"/>
      <c r="AE11"/>
    </row>
    <row r="12" spans="1:31" ht="15" x14ac:dyDescent="0.25">
      <c r="A12" s="163"/>
      <c r="B12" s="50" t="s">
        <v>67</v>
      </c>
      <c r="C12" s="12">
        <v>8</v>
      </c>
      <c r="D12" s="13">
        <v>1</v>
      </c>
      <c r="E12" s="32">
        <f>'[1]JARFELS (2,5%) jul''19'!E12*$C$2</f>
        <v>1385.0531433337501</v>
      </c>
      <c r="F12" s="131">
        <f>'[1]JARFELS (2,5%) jul''19'!F12*$C$2</f>
        <v>0</v>
      </c>
      <c r="G12" s="23">
        <f>'[1]JARFELS (2,5%) jul''19'!G12*$C$2</f>
        <v>65.1066</v>
      </c>
      <c r="H12" s="34">
        <f>'[1]JARFELS (2,5%) jul''19'!H12*$C$2</f>
        <v>127.008868259625</v>
      </c>
      <c r="I12" s="36">
        <f>'[1]JARFELS (2,5%) jul''19'!I12*$C$2</f>
        <v>32.555356638749998</v>
      </c>
      <c r="J12" s="142">
        <f t="shared" si="0"/>
        <v>23856.077985306001</v>
      </c>
      <c r="L12" s="93" t="s">
        <v>35</v>
      </c>
      <c r="M12" s="78">
        <f>'[1]JARFELS (2,5%) jul''19'!M12*$C$2</f>
        <v>86.814284369999996</v>
      </c>
      <c r="N12" s="97">
        <f>'[1]JARFELS (2,5%) jul''19'!N12*$C$2</f>
        <v>0</v>
      </c>
      <c r="O12" s="94">
        <f>'[1]JARFELS (2,5%) jul''19'!O12*$C$2</f>
        <v>0</v>
      </c>
      <c r="Q12" s="93">
        <f>'[1]JARFELS (2,5%) jul''19'!Q12*$C$2</f>
        <v>0</v>
      </c>
      <c r="R12" s="116">
        <f>'[1]JARFELS (2,5%) jul''19'!R12*$C$2</f>
        <v>0</v>
      </c>
      <c r="S12" s="116">
        <v>17.399999999999999</v>
      </c>
      <c r="T12" s="116">
        <v>26.1</v>
      </c>
      <c r="U12" s="116">
        <f>'[1]JARFELS (2,5%) jul''19'!S12*$C$2</f>
        <v>0</v>
      </c>
      <c r="V12" s="33">
        <f>'[1]JARFELS (2,5%) jul''19'!T12*$C$2</f>
        <v>0</v>
      </c>
      <c r="W12" s="107">
        <f>'[1]JARFELS (2,5%) jul''19'!U12*$C$2</f>
        <v>0</v>
      </c>
      <c r="Y12" s="16" t="s">
        <v>14</v>
      </c>
      <c r="Z12" s="36">
        <f>'[1]JARFELS (2,5%) jul''19'!X12*$C$2</f>
        <v>284.97193499999997</v>
      </c>
      <c r="AA12" s="36">
        <f>'[1]JARFELS (2,5%) jul''19'!Y12*$C$2</f>
        <v>307.52337</v>
      </c>
      <c r="AB12" s="17">
        <f>'[1]JARFELS (2,5%) jul''19'!Z12*$C$2</f>
        <v>390.24332999999996</v>
      </c>
      <c r="AD12" s="149"/>
      <c r="AE12"/>
    </row>
    <row r="13" spans="1:31" ht="15" customHeight="1" x14ac:dyDescent="0.25">
      <c r="A13" s="163"/>
      <c r="B13" s="51" t="s">
        <v>49</v>
      </c>
      <c r="C13" s="24">
        <v>8</v>
      </c>
      <c r="D13" s="13">
        <v>1</v>
      </c>
      <c r="E13" s="32">
        <f>'[1]JARFELS (2,5%) jul''19'!E13*$C$2</f>
        <v>1467.2473605899997</v>
      </c>
      <c r="F13" s="32">
        <f>'[1]JARFELS (2,5%) jul''19'!F13*$C$2</f>
        <v>0</v>
      </c>
      <c r="G13" s="32">
        <f>'[1]JARFELS (2,5%) jul''19'!G13*$C$2</f>
        <v>65.1066</v>
      </c>
      <c r="H13" s="32">
        <f>'[1]JARFELS (2,5%) jul''19'!H13*$C$2</f>
        <v>127.008868259625</v>
      </c>
      <c r="I13" s="32">
        <f>'[1]JARFELS (2,5%) jul''19'!I13*$C$2</f>
        <v>32.555356638749998</v>
      </c>
      <c r="J13" s="142">
        <f>(E13*15)+(F13*12)+(G13*14)+(H13*14)+(I13*12)</f>
        <v>25088.991244149744</v>
      </c>
      <c r="L13" s="93" t="s">
        <v>35</v>
      </c>
      <c r="M13" s="32">
        <f>'[1]JARFELS (2,5%) jul''19'!M13*$C$2</f>
        <v>86.814284369999996</v>
      </c>
      <c r="N13" s="97">
        <f>'[1]JARFELS (2,5%) jul''19'!N13*$C$2</f>
        <v>0</v>
      </c>
      <c r="O13" s="44">
        <f>'[1]JARFELS (2,5%) jul''19'!O13*$C$2</f>
        <v>0</v>
      </c>
      <c r="Q13" s="93">
        <f>'[1]JARFELS (2,5%) jul''19'!Q13*$C$2</f>
        <v>0</v>
      </c>
      <c r="R13" s="115">
        <f>'[1]JARFELS (2,5%) jul''19'!R13*$C$2</f>
        <v>0</v>
      </c>
      <c r="S13" s="115">
        <v>17.399999999999999</v>
      </c>
      <c r="T13" s="115">
        <v>26.1</v>
      </c>
      <c r="U13" s="115">
        <f>'[1]JARFELS (2,5%) jul''19'!S13*$C$2</f>
        <v>0</v>
      </c>
      <c r="V13" s="32">
        <f>'[1]JARFELS (2,5%) jul''19'!T13*$C$2</f>
        <v>0</v>
      </c>
      <c r="W13" s="108">
        <f>'[1]JARFELS (2,5%) jul''19'!U13*$C$2</f>
        <v>0</v>
      </c>
      <c r="Y13" s="16" t="s">
        <v>15</v>
      </c>
      <c r="Z13" s="36">
        <f>'[1]JARFELS (2,5%) jul''19'!X13*$C$2</f>
        <v>348.44423999999998</v>
      </c>
      <c r="AA13" s="36">
        <f>'[1]JARFELS (2,5%) jul''19'!Y13*$C$2</f>
        <v>375.77360999999996</v>
      </c>
      <c r="AB13" s="17">
        <f>'[1]JARFELS (2,5%) jul''19'!Z13*$C$2</f>
        <v>448.64495999999997</v>
      </c>
      <c r="AD13" s="146"/>
      <c r="AE13"/>
    </row>
    <row r="14" spans="1:31" ht="15" customHeight="1" x14ac:dyDescent="0.25">
      <c r="A14" s="156"/>
      <c r="B14" s="57" t="s">
        <v>48</v>
      </c>
      <c r="C14" s="58">
        <v>8</v>
      </c>
      <c r="D14" s="59">
        <v>1</v>
      </c>
      <c r="E14" s="60">
        <f>'[1]JARFELS (2,5%) jul''19'!E14*$C$2</f>
        <v>1509.966864879</v>
      </c>
      <c r="F14" s="129">
        <f>'[1]JARFELS (2,5%) jul''19'!F14*$C$2</f>
        <v>0</v>
      </c>
      <c r="G14" s="61">
        <f>'[1]JARFELS (2,5%) jul''19'!G14*$C$2</f>
        <v>65.1066</v>
      </c>
      <c r="H14" s="62">
        <f>'[1]JARFELS (2,5%) jul''19'!H14*$C$2</f>
        <v>127.008868259625</v>
      </c>
      <c r="I14" s="63">
        <f>'[1]JARFELS (2,5%) jul''19'!I14*$C$2</f>
        <v>32.555356638749998</v>
      </c>
      <c r="J14" s="139">
        <f t="shared" si="0"/>
        <v>25729.78380848475</v>
      </c>
      <c r="L14" s="96" t="s">
        <v>35</v>
      </c>
      <c r="M14" s="64">
        <f>'[1]JARFELS (2,5%) jul''19'!M14*$C$2</f>
        <v>86.814284369999996</v>
      </c>
      <c r="N14" s="61">
        <f>'[1]JARFELS (2,5%) jul''19'!N14*$C$2</f>
        <v>0</v>
      </c>
      <c r="O14" s="99">
        <f>'[1]JARFELS (2,5%) jul''19'!O14*$C$2</f>
        <v>0</v>
      </c>
      <c r="Q14" s="96">
        <f>'[1]JARFELS (2,5%) jul''19'!Q14*$C$2</f>
        <v>0</v>
      </c>
      <c r="R14" s="113">
        <f>'[1]JARFELS (2,5%) jul''19'!R14*$C$2</f>
        <v>0</v>
      </c>
      <c r="S14" s="113">
        <v>17.399999999999999</v>
      </c>
      <c r="T14" s="113">
        <v>26.1</v>
      </c>
      <c r="U14" s="113">
        <f>'[1]JARFELS (2,5%) jul''19'!S14*$C$2</f>
        <v>0</v>
      </c>
      <c r="V14" s="64">
        <f>'[1]JARFELS (2,5%) jul''19'!T14*$C$2</f>
        <v>0</v>
      </c>
      <c r="W14" s="110">
        <f>'[1]JARFELS (2,5%) jul''19'!U14*$C$2</f>
        <v>0</v>
      </c>
      <c r="Y14" s="16" t="s">
        <v>16</v>
      </c>
      <c r="Z14" s="36">
        <f>'[1]JARFELS (2,5%) jul''19'!X14*$C$2</f>
        <v>376.55773499999998</v>
      </c>
      <c r="AA14" s="36">
        <f>'[1]JARFELS (2,5%) jul''19'!Y14*$C$2</f>
        <v>422.77928999999995</v>
      </c>
      <c r="AB14" s="17">
        <f>'[1]JARFELS (2,5%) jul''19'!Z14*$C$2</f>
        <v>540.75351000000001</v>
      </c>
      <c r="AD14" s="149"/>
      <c r="AE14"/>
    </row>
    <row r="15" spans="1:31" ht="15.75" thickBot="1" x14ac:dyDescent="0.3">
      <c r="A15" s="151" t="s">
        <v>45</v>
      </c>
      <c r="B15" s="53" t="s">
        <v>28</v>
      </c>
      <c r="C15" s="73">
        <v>10</v>
      </c>
      <c r="D15" s="55">
        <v>1</v>
      </c>
      <c r="E15" s="56">
        <f>'[1]JARFELS (2,5%) jul''19'!E15*$C$2</f>
        <v>1196.5973824612499</v>
      </c>
      <c r="F15" s="56">
        <f>'[1]JARFELS (2,5%) jul''19'!F15*$C$2</f>
        <v>0</v>
      </c>
      <c r="G15" s="56">
        <f>'[1]JARFELS (2,5%) jul''19'!G15*$C$2</f>
        <v>65.1066</v>
      </c>
      <c r="H15" s="56">
        <f>'[1]JARFELS (2,5%) jul''19'!H15*$C$2</f>
        <v>127.008868259625</v>
      </c>
      <c r="I15" s="56">
        <f>'[1]JARFELS (2,5%) jul''19'!I15*$C$2</f>
        <v>32.555356638749998</v>
      </c>
      <c r="J15" s="141">
        <f t="shared" si="0"/>
        <v>21029.2415722185</v>
      </c>
      <c r="L15" s="43" t="s">
        <v>35</v>
      </c>
      <c r="M15" s="78">
        <f>'[1]JARFELS (2,5%) jul''19'!M15*$C$2</f>
        <v>86.814284369999996</v>
      </c>
      <c r="N15" s="97">
        <f>'[1]JARFELS (2,5%) jul''19'!N15*$C$2</f>
        <v>0</v>
      </c>
      <c r="O15" s="45">
        <f>'[1]JARFELS (2,5%) jul''19'!O15*$C$2</f>
        <v>57.847538001000011</v>
      </c>
      <c r="Q15" s="93">
        <f>'[1]JARFELS (2,5%) jul''19'!Q15*$C$2</f>
        <v>57.844200000000001</v>
      </c>
      <c r="R15" s="116">
        <f>'[1]JARFELS (2,5%) jul''19'!R15*$C$2</f>
        <v>3.3557999999999999</v>
      </c>
      <c r="S15" s="116">
        <v>17.399999999999999</v>
      </c>
      <c r="T15" s="116">
        <v>26.1</v>
      </c>
      <c r="U15" s="116">
        <f>'[1]JARFELS (2,5%) jul''19'!S15*$C$2</f>
        <v>0</v>
      </c>
      <c r="V15" s="33">
        <f>'[1]JARFELS (2,5%) jul''19'!T15*$C$2</f>
        <v>0</v>
      </c>
      <c r="W15" s="107">
        <f>'[1]JARFELS (2,5%) jul''19'!U15*$C$2</f>
        <v>1.83294</v>
      </c>
      <c r="Y15" s="20" t="s">
        <v>17</v>
      </c>
      <c r="Z15" s="21">
        <f>'[1]JARFELS (2,5%) jul''19'!X15*$C$2</f>
        <v>427.45267499999994</v>
      </c>
      <c r="AA15" s="21">
        <f>'[1]JARFELS (2,5%) jul''19'!Y15*$C$2</f>
        <v>461.30596499999996</v>
      </c>
      <c r="AB15" s="22">
        <f>'[1]JARFELS (2,5%) jul''19'!Z15*$C$2</f>
        <v>585.46954499999993</v>
      </c>
      <c r="AD15" s="146"/>
      <c r="AE15"/>
    </row>
    <row r="16" spans="1:31" s="18" customFormat="1" ht="15" customHeight="1" x14ac:dyDescent="0.25">
      <c r="A16" s="164"/>
      <c r="B16" s="50" t="s">
        <v>52</v>
      </c>
      <c r="C16" s="24">
        <v>8</v>
      </c>
      <c r="D16" s="13">
        <v>1</v>
      </c>
      <c r="E16" s="32">
        <f>'[1]JARFELS (2,5%) jul''19'!E16*$C$2</f>
        <v>1344.708138654375</v>
      </c>
      <c r="F16" s="32">
        <f>'[1]JARFELS (2,5%) jul''19'!F16*$C$2</f>
        <v>0</v>
      </c>
      <c r="G16" s="32">
        <f>'[1]JARFELS (2,5%) jul''19'!G16*$C$2</f>
        <v>65.1066</v>
      </c>
      <c r="H16" s="32">
        <f>'[1]JARFELS (2,5%) jul''19'!H16*$C$2</f>
        <v>127.008868259625</v>
      </c>
      <c r="I16" s="32">
        <f>'[1]JARFELS (2,5%) jul''19'!I16*$C$2</f>
        <v>32.555356638749998</v>
      </c>
      <c r="J16" s="142">
        <f>(E16*15)+(F16*12)+(G16*14)+(H16*14)+(I16*12)</f>
        <v>23250.902915115374</v>
      </c>
      <c r="K16" s="9"/>
      <c r="L16" s="43" t="s">
        <v>35</v>
      </c>
      <c r="M16" s="32">
        <f>'[1]JARFELS (2,5%) jul''19'!M16*$C$2</f>
        <v>86.814284369999996</v>
      </c>
      <c r="N16" s="100">
        <f>'[1]JARFELS (2,5%) jul''19'!N16*$C$2</f>
        <v>0</v>
      </c>
      <c r="O16" s="95">
        <f>'[1]JARFELS (2,5%) jul''19'!O16*$C$2</f>
        <v>65.004599999999996</v>
      </c>
      <c r="P16" s="8"/>
      <c r="Q16" s="93">
        <f>'[1]JARFELS (2,5%) jul''19'!Q16*$C$2</f>
        <v>65.004599999999996</v>
      </c>
      <c r="R16" s="115">
        <f>'[1]JARFELS (2,5%) jul''19'!R16*$C$2</f>
        <v>3.3557999999999999</v>
      </c>
      <c r="S16" s="115">
        <v>17.399999999999999</v>
      </c>
      <c r="T16" s="115">
        <v>26.1</v>
      </c>
      <c r="U16" s="115">
        <f>'[1]JARFELS (2,5%) jul''19'!S16*$C$2</f>
        <v>0</v>
      </c>
      <c r="V16" s="32">
        <f>'[1]JARFELS (2,5%) jul''19'!T16*$C$2</f>
        <v>0</v>
      </c>
      <c r="W16" s="109">
        <f>'[1]JARFELS (2,5%) jul''19'!U16*$C$2</f>
        <v>1.8360000000000001</v>
      </c>
      <c r="X16" s="8"/>
      <c r="Y16" s="14"/>
      <c r="Z16" s="14"/>
      <c r="AD16" s="148"/>
      <c r="AE16"/>
    </row>
    <row r="17" spans="1:31" ht="15.75" customHeight="1" x14ac:dyDescent="0.25">
      <c r="A17" s="164"/>
      <c r="B17" s="51" t="s">
        <v>51</v>
      </c>
      <c r="C17" s="24">
        <v>8</v>
      </c>
      <c r="D17" s="13">
        <v>1</v>
      </c>
      <c r="E17" s="32">
        <f>'[1]JARFELS (2,5%) jul''19'!E17*$C$2</f>
        <v>1424.5171119588749</v>
      </c>
      <c r="F17" s="32">
        <f>'[1]JARFELS (2,5%) jul''19'!F17*$C$2</f>
        <v>0</v>
      </c>
      <c r="G17" s="32">
        <f>'[1]JARFELS (2,5%) jul''19'!G17*$C$2</f>
        <v>65.1066</v>
      </c>
      <c r="H17" s="32">
        <f>'[1]JARFELS (2,5%) jul''19'!H17*$C$2</f>
        <v>127.008868259625</v>
      </c>
      <c r="I17" s="32">
        <f>'[1]JARFELS (2,5%) jul''19'!I17*$C$2</f>
        <v>32.555356638749998</v>
      </c>
      <c r="J17" s="142">
        <f>(E17*15)+(F17*12)+(G17*14)+(H17*14)+(I17*12)</f>
        <v>24448.037514682874</v>
      </c>
      <c r="L17" s="93" t="s">
        <v>35</v>
      </c>
      <c r="M17" s="32">
        <f>'[1]JARFELS (2,5%) jul''19'!M17*$C$2</f>
        <v>86.814284369999996</v>
      </c>
      <c r="N17" s="97">
        <f>'[1]JARFELS (2,5%) jul''19'!N17*$C$2</f>
        <v>0</v>
      </c>
      <c r="O17" s="44">
        <f>'[1]JARFELS (2,5%) jul''19'!O17*$C$2</f>
        <v>54.264000000000003</v>
      </c>
      <c r="Q17" s="93">
        <f>'[1]JARFELS (2,5%) jul''19'!Q17*$C$2</f>
        <v>0</v>
      </c>
      <c r="R17" s="115">
        <f>'[1]JARFELS (2,5%) jul''19'!R17*$C$2</f>
        <v>3.3557999999999999</v>
      </c>
      <c r="S17" s="115">
        <v>17.399999999999999</v>
      </c>
      <c r="T17" s="115">
        <v>26.1</v>
      </c>
      <c r="U17" s="115">
        <f>'[1]JARFELS (2,5%) jul''19'!S17*$C$2</f>
        <v>0</v>
      </c>
      <c r="V17" s="32">
        <f>'[1]JARFELS (2,5%) jul''19'!T17*$C$2</f>
        <v>0</v>
      </c>
      <c r="W17" s="108">
        <f>'[1]JARFELS (2,5%) jul''19'!U17*$C$2</f>
        <v>1.8360000000000001</v>
      </c>
      <c r="AD17" s="146"/>
      <c r="AE17"/>
    </row>
    <row r="18" spans="1:31" ht="15" customHeight="1" x14ac:dyDescent="0.25">
      <c r="A18" s="164"/>
      <c r="B18" s="50" t="s">
        <v>50</v>
      </c>
      <c r="C18" s="12">
        <v>8</v>
      </c>
      <c r="D18" s="13">
        <v>1</v>
      </c>
      <c r="E18" s="32">
        <f>'[1]JARFELS (2,5%) jul''19'!E18*$C$2</f>
        <v>1344.708138654375</v>
      </c>
      <c r="F18" s="131">
        <f>'[1]JARFELS (2,5%) jul''19'!F18*$C$2</f>
        <v>32.472769725000006</v>
      </c>
      <c r="G18" s="23">
        <f>'[1]JARFELS (2,5%) jul''19'!G18*$C$2</f>
        <v>65.1066</v>
      </c>
      <c r="H18" s="34">
        <f>'[1]JARFELS (2,5%) jul''19'!H18*$C$2</f>
        <v>127.008868259625</v>
      </c>
      <c r="I18" s="36">
        <f>'[1]JARFELS (2,5%) jul''19'!I18*$C$2</f>
        <v>32.555356638749998</v>
      </c>
      <c r="J18" s="142">
        <f t="shared" si="0"/>
        <v>23640.576151815374</v>
      </c>
      <c r="L18" s="93" t="s">
        <v>35</v>
      </c>
      <c r="M18" s="33">
        <f>'[1]JARFELS (2,5%) jul''19'!M18*$C$2</f>
        <v>86.814284369999996</v>
      </c>
      <c r="N18" s="97">
        <f>'[1]JARFELS (2,5%) jul''19'!N18*$C$2</f>
        <v>0</v>
      </c>
      <c r="O18" s="94">
        <f>'[1]JARFELS (2,5%) jul''19'!O18*$C$2</f>
        <v>93.166800000000009</v>
      </c>
      <c r="Q18" s="93">
        <f>'[1]JARFELS (2,5%) jul''19'!Q18*$C$2</f>
        <v>0</v>
      </c>
      <c r="R18" s="116">
        <f>'[1]JARFELS (2,5%) jul''19'!R18*$C$2</f>
        <v>0</v>
      </c>
      <c r="S18" s="116">
        <v>17.399999999999999</v>
      </c>
      <c r="T18" s="116">
        <v>26.1</v>
      </c>
      <c r="U18" s="116">
        <v>51</v>
      </c>
      <c r="V18" s="33">
        <f>'[1]JARFELS (2,5%) jul''19'!T18*$C$2</f>
        <v>0</v>
      </c>
      <c r="W18" s="107">
        <f>'[1]JARFELS (2,5%) jul''19'!U18*$C$2</f>
        <v>1.8360000000000001</v>
      </c>
      <c r="AD18" s="148"/>
      <c r="AE18"/>
    </row>
    <row r="19" spans="1:31" ht="15" customHeight="1" x14ac:dyDescent="0.25">
      <c r="A19" s="152"/>
      <c r="B19" s="57" t="s">
        <v>53</v>
      </c>
      <c r="C19" s="58">
        <v>8</v>
      </c>
      <c r="D19" s="59">
        <v>1</v>
      </c>
      <c r="E19" s="60">
        <f>'[1]JARFELS (2,5%) jul''19'!E19*$C$2</f>
        <v>1424.5171119588749</v>
      </c>
      <c r="F19" s="129">
        <f>'[1]JARFELS (2,5%) jul''19'!F19*$C$2</f>
        <v>32.472769725000006</v>
      </c>
      <c r="G19" s="61">
        <f>'[1]JARFELS (2,5%) jul''19'!G19*$C$2</f>
        <v>65.1066</v>
      </c>
      <c r="H19" s="62">
        <f>'[1]JARFELS (2,5%) jul''19'!H19*$C$2</f>
        <v>127.008868259625</v>
      </c>
      <c r="I19" s="63">
        <f>'[1]JARFELS (2,5%) jul''19'!I19*$C$2</f>
        <v>32.555356638749998</v>
      </c>
      <c r="J19" s="139">
        <f t="shared" si="0"/>
        <v>24837.710751382874</v>
      </c>
      <c r="L19" s="96" t="s">
        <v>35</v>
      </c>
      <c r="M19" s="64">
        <f>'[1]JARFELS (2,5%) jul''19'!M19*$C$2</f>
        <v>86.814284369999996</v>
      </c>
      <c r="N19" s="61">
        <f>'[1]JARFELS (2,5%) jul''19'!N19*$C$2</f>
        <v>0</v>
      </c>
      <c r="O19" s="99">
        <f>'[1]JARFELS (2,5%) jul''19'!O19*$C$2</f>
        <v>0</v>
      </c>
      <c r="Q19" s="96">
        <f>'[1]JARFELS (2,5%) jul''19'!Q19*$C$2</f>
        <v>0</v>
      </c>
      <c r="R19" s="113">
        <f>'[1]JARFELS (2,5%) jul''19'!R19*$C$2</f>
        <v>0</v>
      </c>
      <c r="S19" s="113">
        <v>17.399999999999999</v>
      </c>
      <c r="T19" s="113">
        <v>26.1</v>
      </c>
      <c r="U19" s="113">
        <v>51</v>
      </c>
      <c r="V19" s="64">
        <f>'[1]JARFELS (2,5%) jul''19'!T19*$C$2</f>
        <v>0</v>
      </c>
      <c r="W19" s="110">
        <f>'[1]JARFELS (2,5%) jul''19'!U19*$C$2</f>
        <v>1.8360000000000001</v>
      </c>
      <c r="Y19" s="14"/>
      <c r="Z19" s="14"/>
      <c r="AD19" s="146"/>
      <c r="AE19"/>
    </row>
    <row r="20" spans="1:31" ht="15" x14ac:dyDescent="0.25">
      <c r="A20" s="151" t="s">
        <v>43</v>
      </c>
      <c r="B20" s="53" t="s">
        <v>54</v>
      </c>
      <c r="C20" s="54">
        <v>8</v>
      </c>
      <c r="D20" s="55">
        <v>1</v>
      </c>
      <c r="E20" s="56">
        <f>'[1]JARFELS (2,5%) jul''19'!E20*$C$2</f>
        <v>1344.708138654375</v>
      </c>
      <c r="F20" s="56">
        <f>'[1]JARFELS (2,5%) jul''19'!F20*$C$2</f>
        <v>0</v>
      </c>
      <c r="G20" s="56">
        <f>'[1]JARFELS (2,5%) jul''19'!G20*$C$2</f>
        <v>65.1066</v>
      </c>
      <c r="H20" s="56">
        <f>'[1]JARFELS (2,5%) jul''19'!H20*$C$2</f>
        <v>127.008868259625</v>
      </c>
      <c r="I20" s="56">
        <f>'[1]JARFELS (2,5%) jul''19'!I20*$C$2</f>
        <v>32.555356638749998</v>
      </c>
      <c r="J20" s="141">
        <f t="shared" si="0"/>
        <v>23250.902915115374</v>
      </c>
      <c r="L20" s="90" t="s">
        <v>35</v>
      </c>
      <c r="M20" s="78">
        <f>'[1]JARFELS (2,5%) jul''19'!M20*$C$2</f>
        <v>86.814284369999996</v>
      </c>
      <c r="N20" s="91">
        <f>'[1]JARFELS (2,5%) jul''19'!N20*$C$2</f>
        <v>0</v>
      </c>
      <c r="O20" s="44">
        <f>'[1]JARFELS (2,5%) jul''19'!O20*$C$2</f>
        <v>0</v>
      </c>
      <c r="Q20" s="43">
        <f>'[1]JARFELS (2,5%) jul''19'!Q20*$C$2</f>
        <v>0</v>
      </c>
      <c r="R20" s="116">
        <f>'[1]JARFELS (2,5%) jul''19'!R20*$C$2</f>
        <v>0</v>
      </c>
      <c r="S20" s="116">
        <v>17.399999999999999</v>
      </c>
      <c r="T20" s="116">
        <v>26.1</v>
      </c>
      <c r="U20" s="116">
        <f>'[1]JARFELS (2,5%) jul''19'!S20*$C$2</f>
        <v>0</v>
      </c>
      <c r="V20" s="78">
        <f>'[1]JARFELS (2,5%) jul''19'!T20*$C$2</f>
        <v>0</v>
      </c>
      <c r="W20" s="92">
        <f>'[1]JARFELS (2,5%) jul''19'!U20*$C$2</f>
        <v>0</v>
      </c>
      <c r="Y20" s="14"/>
      <c r="Z20" s="14"/>
      <c r="AD20" s="148"/>
      <c r="AE20"/>
    </row>
    <row r="21" spans="1:31" s="18" customFormat="1" ht="15" customHeight="1" x14ac:dyDescent="0.25">
      <c r="A21" s="152"/>
      <c r="B21" s="57" t="s">
        <v>55</v>
      </c>
      <c r="C21" s="58">
        <v>8</v>
      </c>
      <c r="D21" s="59">
        <v>1</v>
      </c>
      <c r="E21" s="60">
        <f>'[1]JARFELS (2,5%) jul''19'!E21*$C$2</f>
        <v>1424.5171119588749</v>
      </c>
      <c r="F21" s="129">
        <f>'[1]JARFELS (2,5%) jul''19'!F21*$C$2</f>
        <v>0</v>
      </c>
      <c r="G21" s="61">
        <f>'[1]JARFELS (2,5%) jul''19'!G21*$C$2</f>
        <v>65.1066</v>
      </c>
      <c r="H21" s="62">
        <f>'[1]JARFELS (2,5%) jul''19'!H21*$C$2</f>
        <v>127.008868259625</v>
      </c>
      <c r="I21" s="63">
        <f>'[1]JARFELS (2,5%) jul''19'!I21*$C$2</f>
        <v>32.555356638749998</v>
      </c>
      <c r="J21" s="139">
        <f t="shared" si="0"/>
        <v>24448.037514682874</v>
      </c>
      <c r="K21" s="9"/>
      <c r="L21" s="79" t="s">
        <v>35</v>
      </c>
      <c r="M21" s="64">
        <f>'[1]JARFELS (2,5%) jul''19'!M21*$C$2</f>
        <v>86.814284369999996</v>
      </c>
      <c r="N21" s="61">
        <f>'[1]JARFELS (2,5%) jul''19'!N21*$C$2</f>
        <v>0</v>
      </c>
      <c r="O21" s="99">
        <f>'[1]JARFELS (2,5%) jul''19'!O21*$C$2</f>
        <v>0</v>
      </c>
      <c r="P21" s="8"/>
      <c r="Q21" s="96">
        <f>'[1]JARFELS (2,5%) jul''19'!Q21*$C$2</f>
        <v>0</v>
      </c>
      <c r="R21" s="113">
        <f>'[1]JARFELS (2,5%) jul''19'!R21*$C$2</f>
        <v>0</v>
      </c>
      <c r="S21" s="113">
        <v>17.399999999999999</v>
      </c>
      <c r="T21" s="113">
        <v>26.1</v>
      </c>
      <c r="U21" s="113">
        <f>'[1]JARFELS (2,5%) jul''19'!S21*$C$2</f>
        <v>0</v>
      </c>
      <c r="V21" s="64">
        <f>'[1]JARFELS (2,5%) jul''19'!T21*$C$2</f>
        <v>0</v>
      </c>
      <c r="W21" s="80">
        <f>'[1]JARFELS (2,5%) jul''19'!U21*$C$2</f>
        <v>0</v>
      </c>
      <c r="X21" s="8"/>
      <c r="Y21" s="14"/>
      <c r="Z21" s="14"/>
      <c r="AA21" s="1"/>
      <c r="AD21" s="146"/>
      <c r="AE21"/>
    </row>
    <row r="22" spans="1:31" ht="15" x14ac:dyDescent="0.25">
      <c r="A22" s="153" t="s">
        <v>46</v>
      </c>
      <c r="B22" s="74" t="s">
        <v>30</v>
      </c>
      <c r="C22" s="73">
        <v>4</v>
      </c>
      <c r="D22" s="55">
        <v>1</v>
      </c>
      <c r="E22" s="56">
        <f>'[1]JARFELS (2,5%) jul''19'!E22*$C$2</f>
        <v>1523.6121793777497</v>
      </c>
      <c r="F22" s="56">
        <f>'[1]JARFELS (2,5%) jul''19'!F22*$C$2</f>
        <v>0</v>
      </c>
      <c r="G22" s="56">
        <f>'[1]JARFELS (2,5%) jul''19'!G22*$C$2</f>
        <v>65.1066</v>
      </c>
      <c r="H22" s="56">
        <f>'[1]JARFELS (2,5%) jul''19'!H22*$C$2</f>
        <v>127.008868259625</v>
      </c>
      <c r="I22" s="56">
        <f>'[1]JARFELS (2,5%) jul''19'!I22*$C$2</f>
        <v>32.555356638749998</v>
      </c>
      <c r="J22" s="141">
        <f t="shared" si="0"/>
        <v>25934.463525965995</v>
      </c>
      <c r="L22" s="90" t="s">
        <v>35</v>
      </c>
      <c r="M22" s="78">
        <f>'[1]JARFELS (2,5%) jul''19'!M22*$C$2</f>
        <v>86.814284369999996</v>
      </c>
      <c r="N22" s="23">
        <f>'[1]JARFELS (2,5%) jul''19'!N22*$C$2</f>
        <v>68.720812231499991</v>
      </c>
      <c r="O22" s="44">
        <f>'[1]JARFELS (2,5%) jul''19'!O22*$C$2</f>
        <v>68.720812231499991</v>
      </c>
      <c r="Q22" s="43">
        <f>'[1]JARFELS (2,5%) jul''19'!Q22*$C$2</f>
        <v>0</v>
      </c>
      <c r="R22" s="116">
        <f>'[1]JARFELS (2,5%) jul''19'!R22*$C$2</f>
        <v>0</v>
      </c>
      <c r="S22" s="116">
        <v>17.399999999999999</v>
      </c>
      <c r="T22" s="116">
        <v>26.1</v>
      </c>
      <c r="U22" s="116">
        <f>'[1]JARFELS (2,5%) jul''19'!S22*$C$2</f>
        <v>0</v>
      </c>
      <c r="V22" s="78">
        <f>'[1]JARFELS (2,5%) jul''19'!T22*$C$2</f>
        <v>0</v>
      </c>
      <c r="W22" s="44">
        <f>'[1]JARFELS (2,5%) jul''19'!U22*$C$2</f>
        <v>0</v>
      </c>
      <c r="Y22" s="14"/>
      <c r="Z22" s="14"/>
      <c r="AD22" s="148"/>
      <c r="AE22"/>
    </row>
    <row r="23" spans="1:31" ht="15" customHeight="1" thickBot="1" x14ac:dyDescent="0.3">
      <c r="A23" s="154"/>
      <c r="B23" s="52" t="s">
        <v>31</v>
      </c>
      <c r="C23" s="132">
        <v>8</v>
      </c>
      <c r="D23" s="37">
        <v>1</v>
      </c>
      <c r="E23" s="133">
        <f>'[1]JARFELS (2,5%) jul''19'!E23*$C$2</f>
        <v>1509.966864879</v>
      </c>
      <c r="F23" s="134">
        <f>'[1]JARFELS (2,5%) jul''19'!F23*$C$2</f>
        <v>0</v>
      </c>
      <c r="G23" s="38">
        <f>'[1]JARFELS (2,5%) jul''19'!G23*$C$2</f>
        <v>65.1066</v>
      </c>
      <c r="H23" s="39">
        <f>'[1]JARFELS (2,5%) jul''19'!H23*$C$2</f>
        <v>127.008868259625</v>
      </c>
      <c r="I23" s="39">
        <f>'[1]JARFELS (2,5%) jul''19'!I23*$C$2</f>
        <v>32.555356638749998</v>
      </c>
      <c r="J23" s="143">
        <f t="shared" si="0"/>
        <v>25729.78380848475</v>
      </c>
      <c r="L23" s="46" t="s">
        <v>35</v>
      </c>
      <c r="M23" s="40">
        <f>'[1]JARFELS (2,5%) jul''19'!M23*$C$2</f>
        <v>86.814284369999996</v>
      </c>
      <c r="N23" s="135">
        <f>'[1]JARFELS (2,5%) jul''19'!N23*$C$2</f>
        <v>166.74204816926252</v>
      </c>
      <c r="O23" s="136">
        <f>'[1]JARFELS (2,5%) jul''19'!O23*$C$2</f>
        <v>166.74204816926252</v>
      </c>
      <c r="Q23" s="137">
        <f>'[1]JARFELS (2,5%) jul''19'!Q23*$C$2</f>
        <v>0</v>
      </c>
      <c r="R23" s="117">
        <f>'[1]JARFELS (2,5%) jul''19'!R23*$C$2</f>
        <v>0</v>
      </c>
      <c r="S23" s="117">
        <v>17.399999999999999</v>
      </c>
      <c r="T23" s="117">
        <v>26.1</v>
      </c>
      <c r="U23" s="117">
        <f>'[1]JARFELS (2,5%) jul''19'!S23*$C$2</f>
        <v>0</v>
      </c>
      <c r="V23" s="40">
        <f>'[1]JARFELS (2,5%) jul''19'!T23*$C$2</f>
        <v>0</v>
      </c>
      <c r="W23" s="136">
        <f>'[1]JARFELS (2,5%) jul''19'!U23*$C$2</f>
        <v>0</v>
      </c>
      <c r="Y23" s="14"/>
      <c r="Z23" s="14"/>
      <c r="AD23" s="146"/>
      <c r="AE23"/>
    </row>
    <row r="24" spans="1:31" ht="15" x14ac:dyDescent="0.25">
      <c r="E24" s="15"/>
      <c r="F24" s="8"/>
      <c r="G24" s="8"/>
      <c r="H24" s="8"/>
      <c r="I24" s="8"/>
      <c r="J24" s="9"/>
      <c r="L24" s="15"/>
      <c r="M24" s="15"/>
      <c r="N24" s="8"/>
      <c r="O24" s="8"/>
      <c r="Q24" s="15"/>
      <c r="R24" s="15"/>
      <c r="S24" s="15"/>
      <c r="T24" s="15"/>
      <c r="U24" s="15"/>
      <c r="V24" s="15"/>
      <c r="W24" s="8"/>
      <c r="Y24" s="25"/>
      <c r="Z24" s="25"/>
      <c r="AD24" s="148"/>
      <c r="AE24"/>
    </row>
    <row r="25" spans="1:31" ht="15" x14ac:dyDescent="0.25">
      <c r="E25" s="15"/>
      <c r="F25" s="8"/>
      <c r="G25" s="8"/>
      <c r="H25" s="8"/>
      <c r="I25" s="8"/>
      <c r="J25" s="9"/>
      <c r="L25" s="15"/>
      <c r="M25" s="15"/>
      <c r="N25" s="8"/>
      <c r="O25" s="8"/>
      <c r="Q25" s="15"/>
      <c r="R25" s="15"/>
      <c r="S25" s="15"/>
      <c r="T25" s="15"/>
      <c r="U25" s="15"/>
      <c r="V25" s="15"/>
      <c r="W25" s="8"/>
      <c r="Y25" s="26"/>
      <c r="Z25" s="26"/>
      <c r="AE25"/>
    </row>
    <row r="26" spans="1:31" ht="21" x14ac:dyDescent="0.35">
      <c r="A26" s="77"/>
      <c r="E26" s="15"/>
      <c r="F26" s="8"/>
      <c r="G26" s="8"/>
      <c r="H26" s="8"/>
      <c r="I26" s="8"/>
      <c r="J26" s="9"/>
      <c r="L26" s="15"/>
      <c r="M26" s="15"/>
      <c r="N26" s="8"/>
      <c r="O26" s="8"/>
      <c r="Q26" s="15"/>
      <c r="R26" s="15"/>
      <c r="S26" s="15"/>
      <c r="T26" s="15"/>
      <c r="U26" s="15"/>
      <c r="V26" s="15"/>
      <c r="W26" s="8">
        <f>W19*7</f>
        <v>12.852</v>
      </c>
      <c r="Y26" s="26"/>
      <c r="Z26" s="26"/>
      <c r="AD26" s="148"/>
      <c r="AE26"/>
    </row>
    <row r="27" spans="1:31" ht="15" x14ac:dyDescent="0.25">
      <c r="E27" s="15"/>
      <c r="F27" s="8"/>
      <c r="G27" s="8"/>
      <c r="H27" s="8"/>
      <c r="I27" s="8"/>
      <c r="J27" s="9"/>
      <c r="L27" s="15"/>
      <c r="M27" s="15"/>
      <c r="N27" s="8"/>
      <c r="O27" s="8"/>
      <c r="Q27" s="15"/>
      <c r="R27" s="15"/>
      <c r="S27" s="15"/>
      <c r="T27" s="15"/>
      <c r="U27" s="15"/>
      <c r="V27" s="15"/>
      <c r="W27" s="8"/>
      <c r="AD27" s="146"/>
      <c r="AE27"/>
    </row>
    <row r="28" spans="1:31" ht="15" x14ac:dyDescent="0.25">
      <c r="E28" s="15"/>
      <c r="F28" s="8"/>
      <c r="G28" s="8"/>
      <c r="H28" s="19"/>
      <c r="I28" s="8"/>
      <c r="J28" s="9"/>
      <c r="L28" s="15"/>
      <c r="M28" s="15"/>
      <c r="N28" s="8"/>
      <c r="O28" s="8"/>
      <c r="Q28" s="15"/>
      <c r="R28" s="15"/>
      <c r="S28" s="15"/>
      <c r="T28" s="15"/>
      <c r="U28" s="15"/>
      <c r="V28" s="15"/>
      <c r="W28" s="8"/>
      <c r="AD28" s="148"/>
      <c r="AE28"/>
    </row>
    <row r="29" spans="1:31" ht="15" x14ac:dyDescent="0.25">
      <c r="AD29" s="150"/>
      <c r="AE29"/>
    </row>
  </sheetData>
  <autoFilter ref="A4:O23" xr:uid="{6795EA99-D524-487E-8F08-136EA8F20590}">
    <sortState xmlns:xlrd2="http://schemas.microsoft.com/office/spreadsheetml/2017/richdata2" ref="A5:O23">
      <sortCondition ref="A4:A23"/>
    </sortState>
  </autoFilter>
  <mergeCells count="10">
    <mergeCell ref="A20:A21"/>
    <mergeCell ref="A22:A23"/>
    <mergeCell ref="A5:A6"/>
    <mergeCell ref="Y4:AB4"/>
    <mergeCell ref="Q2:W2"/>
    <mergeCell ref="E2:J2"/>
    <mergeCell ref="L2:O2"/>
    <mergeCell ref="A9:A10"/>
    <mergeCell ref="A11:A14"/>
    <mergeCell ref="A15:A19"/>
  </mergeCells>
  <pageMargins left="0.28000000000000003" right="0.2" top="0.74803149606299213" bottom="0.7480314960629921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JARFELS gen'20</vt:lpstr>
      <vt:lpstr>'JARFELS gen''20'!Títulos_a_imprimir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</dc:creator>
  <cp:lastModifiedBy>ANDREA</cp:lastModifiedBy>
  <cp:lastPrinted>2020-04-01T15:36:57Z</cp:lastPrinted>
  <dcterms:created xsi:type="dcterms:W3CDTF">2019-04-11T11:27:40Z</dcterms:created>
  <dcterms:modified xsi:type="dcterms:W3CDTF">2020-05-20T09:44:26Z</dcterms:modified>
</cp:coreProperties>
</file>