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CARME\EACAT - C AOC\TRANSPARÈNCIA\RETRIBUCIONS\"/>
    </mc:Choice>
  </mc:AlternateContent>
  <xr:revisionPtr revIDLastSave="0" documentId="13_ncr:1_{E8C777EF-C8DE-4AEC-A05D-06DE3F4548AC}" xr6:coauthVersionLast="47" xr6:coauthVersionMax="47" xr10:uidLastSave="{00000000-0000-0000-0000-000000000000}"/>
  <bookViews>
    <workbookView xWindow="28680" yWindow="-120" windowWidth="29040" windowHeight="15840" xr2:uid="{710F466A-42EF-430E-BE77-1ECF28078121}"/>
  </bookViews>
  <sheets>
    <sheet name="SAC (2%) gen'22 " sheetId="4" r:id="rId1"/>
  </sheets>
  <externalReferences>
    <externalReference r:id="rId2"/>
    <externalReference r:id="rId3"/>
  </externalReferences>
  <definedNames>
    <definedName name="_xlnm._FilterDatabase" localSheetId="0" hidden="1">'SAC (2%) gen''22 '!$A$4:$AB$4</definedName>
    <definedName name="_xlnm.Print_Area" localSheetId="0">'SAC (2%) gen''22 '!$A$1:$AE$51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4" l="1"/>
  <c r="K26" i="4"/>
  <c r="J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J5" i="4" s="1"/>
  <c r="L34" i="4" l="1"/>
  <c r="L33" i="4"/>
  <c r="L32" i="4"/>
  <c r="X43" i="4"/>
  <c r="Y42" i="4"/>
  <c r="J50" i="4"/>
  <c r="H50" i="4"/>
  <c r="G50" i="4"/>
  <c r="F50" i="4"/>
  <c r="J49" i="4"/>
  <c r="H49" i="4"/>
  <c r="G49" i="4"/>
  <c r="F49" i="4"/>
  <c r="K49" i="4" s="1"/>
  <c r="J48" i="4"/>
  <c r="H48" i="4"/>
  <c r="G48" i="4"/>
  <c r="F48" i="4"/>
  <c r="K48" i="4" s="1"/>
  <c r="J47" i="4"/>
  <c r="H47" i="4"/>
  <c r="G47" i="4"/>
  <c r="F47" i="4"/>
  <c r="K47" i="4" s="1"/>
  <c r="J46" i="4"/>
  <c r="H46" i="4"/>
  <c r="G46" i="4"/>
  <c r="F46" i="4"/>
  <c r="K46" i="4" s="1"/>
  <c r="J45" i="4"/>
  <c r="H45" i="4"/>
  <c r="G45" i="4"/>
  <c r="F45" i="4"/>
  <c r="K45" i="4" s="1"/>
  <c r="J44" i="4"/>
  <c r="H44" i="4"/>
  <c r="G44" i="4"/>
  <c r="F44" i="4"/>
  <c r="K44" i="4" s="1"/>
  <c r="J43" i="4"/>
  <c r="H43" i="4"/>
  <c r="G43" i="4"/>
  <c r="F43" i="4"/>
  <c r="K43" i="4" s="1"/>
  <c r="H42" i="4"/>
  <c r="J42" i="4"/>
  <c r="G42" i="4"/>
  <c r="F42" i="4"/>
  <c r="K42" i="4" s="1"/>
  <c r="J41" i="4"/>
  <c r="H41" i="4"/>
  <c r="G41" i="4"/>
  <c r="F41" i="4"/>
  <c r="J40" i="4"/>
  <c r="H40" i="4"/>
  <c r="G40" i="4"/>
  <c r="K50" i="4"/>
  <c r="F40" i="4"/>
  <c r="K40" i="4" s="1"/>
  <c r="K41" i="4" l="1"/>
  <c r="L41" i="4" s="1"/>
  <c r="Z42" i="4" l="1"/>
  <c r="Z40" i="4"/>
  <c r="Z50" i="4" l="1"/>
  <c r="Y50" i="4"/>
  <c r="X50" i="4"/>
  <c r="V50" i="4"/>
  <c r="Z49" i="4"/>
  <c r="Y49" i="4"/>
  <c r="X49" i="4"/>
  <c r="V49" i="4"/>
  <c r="Z48" i="4"/>
  <c r="Y48" i="4"/>
  <c r="X48" i="4"/>
  <c r="V48" i="4"/>
  <c r="Z47" i="4"/>
  <c r="Y47" i="4"/>
  <c r="X47" i="4"/>
  <c r="V47" i="4"/>
  <c r="Z46" i="4"/>
  <c r="Y46" i="4"/>
  <c r="X46" i="4"/>
  <c r="V46" i="4"/>
  <c r="Z45" i="4"/>
  <c r="Y45" i="4"/>
  <c r="X45" i="4"/>
  <c r="V45" i="4"/>
  <c r="Z44" i="4"/>
  <c r="V44" i="4"/>
  <c r="Z43" i="4"/>
  <c r="Y43" i="4"/>
  <c r="V43" i="4"/>
  <c r="V42" i="4"/>
  <c r="Y40" i="4"/>
  <c r="X40" i="4"/>
  <c r="Q40" i="4"/>
  <c r="P40" i="4"/>
  <c r="P50" i="4" l="1"/>
  <c r="P42" i="4"/>
  <c r="P49" i="4"/>
  <c r="P41" i="4"/>
  <c r="P43" i="4"/>
  <c r="P48" i="4"/>
  <c r="P45" i="4"/>
  <c r="P47" i="4"/>
  <c r="P46" i="4"/>
  <c r="P44" i="4"/>
  <c r="Q44" i="4"/>
  <c r="Q43" i="4"/>
  <c r="Q50" i="4"/>
  <c r="Q49" i="4"/>
  <c r="Q48" i="4"/>
  <c r="Q47" i="4"/>
  <c r="Q46" i="4"/>
  <c r="Q42" i="4"/>
  <c r="Q41" i="4"/>
  <c r="Q45" i="4"/>
  <c r="L25" i="4" l="1"/>
  <c r="K25" i="4"/>
  <c r="J25" i="4"/>
  <c r="L13" i="4"/>
  <c r="K13" i="4"/>
  <c r="J13" i="4"/>
  <c r="L9" i="4" l="1"/>
  <c r="K9" i="4"/>
  <c r="J9" i="4"/>
  <c r="L24" i="4"/>
  <c r="L23" i="4"/>
  <c r="L22" i="4"/>
  <c r="L21" i="4"/>
  <c r="L20" i="4"/>
  <c r="L19" i="4"/>
  <c r="L18" i="4"/>
  <c r="L17" i="4"/>
  <c r="L16" i="4"/>
  <c r="L15" i="4"/>
  <c r="L14" i="4"/>
  <c r="K8" i="4" l="1"/>
  <c r="J8" i="4"/>
  <c r="L8" i="4"/>
  <c r="L7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2" i="4"/>
  <c r="J12" i="4"/>
  <c r="K11" i="4"/>
  <c r="J11" i="4"/>
  <c r="K10" i="4"/>
  <c r="J10" i="4"/>
  <c r="K7" i="4"/>
  <c r="J7" i="4"/>
  <c r="K6" i="4"/>
  <c r="J6" i="4"/>
  <c r="K5" i="4"/>
  <c r="L10" i="4" l="1"/>
  <c r="L11" i="4"/>
  <c r="L12" i="4"/>
  <c r="L50" i="4" l="1"/>
  <c r="L46" i="4"/>
  <c r="L47" i="4"/>
  <c r="L48" i="4"/>
  <c r="L49" i="4"/>
  <c r="L45" i="4"/>
  <c r="L44" i="4"/>
  <c r="L43" i="4"/>
  <c r="L42" i="4"/>
  <c r="L40" i="4"/>
  <c r="L5" i="4"/>
  <c r="L6" i="4"/>
</calcChain>
</file>

<file path=xl/sharedStrings.xml><?xml version="1.0" encoding="utf-8"?>
<sst xmlns="http://schemas.openxmlformats.org/spreadsheetml/2006/main" count="305" uniqueCount="141">
  <si>
    <t>15 pagues</t>
  </si>
  <si>
    <t>12 pagues</t>
  </si>
  <si>
    <t>14 pagues</t>
  </si>
  <si>
    <t>s/taula</t>
  </si>
  <si>
    <t>Antiguitat</t>
  </si>
  <si>
    <t>%  sal/base</t>
  </si>
  <si>
    <t>Plus Conveni</t>
  </si>
  <si>
    <t>Plus Tòxic/Pen.</t>
  </si>
  <si>
    <t>Pagues extres (juny/desem)</t>
  </si>
  <si>
    <t>Paga Beneficis</t>
  </si>
  <si>
    <t>2 pagues</t>
  </si>
  <si>
    <t>1 paga</t>
  </si>
  <si>
    <t>Prima Absentisme</t>
  </si>
  <si>
    <t>anual</t>
  </si>
  <si>
    <t>trams</t>
  </si>
  <si>
    <t>0 a 2 anys</t>
  </si>
  <si>
    <t>2 a 4 anys</t>
  </si>
  <si>
    <t>4 a 6 anys</t>
  </si>
  <si>
    <t>6 a 8 anys</t>
  </si>
  <si>
    <t>8 a 12 anys</t>
  </si>
  <si>
    <t>16 a 20 anys</t>
  </si>
  <si>
    <t>més de 20 anys</t>
  </si>
  <si>
    <t>s/taula (*)</t>
  </si>
  <si>
    <t>(*) ad personam per % sup al 55%</t>
  </si>
  <si>
    <t>% JORN</t>
  </si>
  <si>
    <t xml:space="preserve">Inspector/Agente </t>
  </si>
  <si>
    <t>Insp./Agente Zona Reg.</t>
  </si>
  <si>
    <t>Gerent</t>
  </si>
  <si>
    <t>Secretaria</t>
  </si>
  <si>
    <t>Personal Advo e Informat.</t>
  </si>
  <si>
    <t>CONCEPTES VARIABLES PERSONALS</t>
  </si>
  <si>
    <t>Plus Càrrega Lateral</t>
  </si>
  <si>
    <t xml:space="preserve">Ajuda Escolar </t>
  </si>
  <si>
    <t>per fill&lt;18a</t>
  </si>
  <si>
    <t>Dia festiu treballat</t>
  </si>
  <si>
    <t xml:space="preserve">Per dia </t>
  </si>
  <si>
    <t>Per dia</t>
  </si>
  <si>
    <t>Dia descans treballat</t>
  </si>
  <si>
    <t>Plus Disponib.</t>
  </si>
  <si>
    <t>Per setmana</t>
  </si>
  <si>
    <t>setmanal</t>
  </si>
  <si>
    <t>Adva Tècnica</t>
  </si>
  <si>
    <t>Netejador/a</t>
  </si>
  <si>
    <t>Director/a Area</t>
  </si>
  <si>
    <t>Coordinador/a Àrea</t>
  </si>
  <si>
    <t xml:space="preserve">Aux. Administratiu/va </t>
  </si>
  <si>
    <t>Administratiu/va</t>
  </si>
  <si>
    <t>Operari Manteniment</t>
  </si>
  <si>
    <t>Cap d'equip</t>
  </si>
  <si>
    <t xml:space="preserve">Variable Tº (màx) </t>
  </si>
  <si>
    <t>AREA</t>
  </si>
  <si>
    <t>HABITATGE</t>
  </si>
  <si>
    <t>DIRECCIÓ-GERÈNCIA</t>
  </si>
  <si>
    <t>APARCAMENTS</t>
  </si>
  <si>
    <t>ÀREES TRANSVERSALS</t>
  </si>
  <si>
    <t xml:space="preserve">Tècnica </t>
  </si>
  <si>
    <t>Gr. Cot.</t>
  </si>
  <si>
    <t>Técnic/a Superior</t>
  </si>
  <si>
    <t>Cap de secció</t>
  </si>
  <si>
    <t>Tècnic/a Superior</t>
  </si>
  <si>
    <t>Of. Administratiu/va</t>
  </si>
  <si>
    <t>Aux. Administratiu/va</t>
  </si>
  <si>
    <t>Personal neteja</t>
  </si>
  <si>
    <t>Plus Guardia</t>
  </si>
  <si>
    <t>LLOC de treball</t>
  </si>
  <si>
    <t>CONCEP. VARIABLES S/LLOC TREBALL</t>
  </si>
  <si>
    <t>NETEJA                  (Conveni propi)</t>
  </si>
  <si>
    <t xml:space="preserve">Plus Voluntari mensual </t>
  </si>
  <si>
    <t xml:space="preserve">A compte Conveni </t>
  </si>
  <si>
    <t>Plus Maquin.</t>
  </si>
  <si>
    <t>0 a 3 anys</t>
  </si>
  <si>
    <t>3 a 5 anys</t>
  </si>
  <si>
    <t xml:space="preserve">CÀLCUL ANTIGUITAT               </t>
  </si>
  <si>
    <t>Conv. Aparcaments</t>
  </si>
  <si>
    <t>5 a 10 anys</t>
  </si>
  <si>
    <t>10 a 15 anys</t>
  </si>
  <si>
    <t>15 a 20 anys</t>
  </si>
  <si>
    <t>20 a 25 anys</t>
  </si>
  <si>
    <t>més de 25 anys</t>
  </si>
  <si>
    <t>Conveni Neteja</t>
  </si>
  <si>
    <t>Encarregat</t>
  </si>
  <si>
    <t>Peó/na</t>
  </si>
  <si>
    <t>Mecànic/a</t>
  </si>
  <si>
    <t>Conductor/a 1ª</t>
  </si>
  <si>
    <t>Conductor/a 2ª</t>
  </si>
  <si>
    <t>Tècnic/a</t>
  </si>
  <si>
    <t>Ajudant/a Titulat/da</t>
  </si>
  <si>
    <t>Oficial Administratiu/va</t>
  </si>
  <si>
    <t>Categoria</t>
  </si>
  <si>
    <t xml:space="preserve">GR.1 Mandos - Nivell 1 </t>
  </si>
  <si>
    <t>GR.2 Operarios - Nivell 1</t>
  </si>
  <si>
    <t xml:space="preserve">GR.2 Operarios - Nivell 2 </t>
  </si>
  <si>
    <t xml:space="preserve">GR.2 Operarios - Nivell 3 </t>
  </si>
  <si>
    <t>GR.2 Operarios - Nivell 4</t>
  </si>
  <si>
    <t>GR.3 Personal Advo. - Nivell 1</t>
  </si>
  <si>
    <t xml:space="preserve">GR.3 Personal Advo. - Nivell 2 </t>
  </si>
  <si>
    <t>0 a 110,35€</t>
  </si>
  <si>
    <t>Tècnic/a Comunicació</t>
  </si>
  <si>
    <t>Assesor/a Jurídica</t>
  </si>
  <si>
    <t>Entre 0€ i 69,67€</t>
  </si>
  <si>
    <t>0€ a 303,52€</t>
  </si>
  <si>
    <t>0 a 32€</t>
  </si>
  <si>
    <t>0€ a 5.447,77€</t>
  </si>
  <si>
    <t>Agent Energètic/a</t>
  </si>
  <si>
    <t>Tècnic/a Mig</t>
  </si>
  <si>
    <t>1.783,6€ a 2.546,7€</t>
  </si>
  <si>
    <t>Tècnica Jurídica</t>
  </si>
  <si>
    <t>945,06€ a 1.199,98€</t>
  </si>
  <si>
    <t>0 a 83,33€</t>
  </si>
  <si>
    <t>0 a 244,0€</t>
  </si>
  <si>
    <t>Pl. Activitat - Pl. Coordin.</t>
  </si>
  <si>
    <t>0€ a 360,79€</t>
  </si>
  <si>
    <t>Cap de torn (taller)</t>
  </si>
  <si>
    <t xml:space="preserve">GR.1 Mandos - Nivell 2 </t>
  </si>
  <si>
    <t>610€ a 655€</t>
  </si>
  <si>
    <t>0 a 115€</t>
  </si>
  <si>
    <t>0 a 190€</t>
  </si>
  <si>
    <t>0 a 124€</t>
  </si>
  <si>
    <t>52 a 115€</t>
  </si>
  <si>
    <t>Gruista</t>
  </si>
  <si>
    <t>Peó/na Senyalització</t>
  </si>
  <si>
    <t>Peó especialista Senyal</t>
  </si>
  <si>
    <t>Oficial 2ª Senyalització</t>
  </si>
  <si>
    <t>Peón/na</t>
  </si>
  <si>
    <t>Peó/a especialista</t>
  </si>
  <si>
    <t xml:space="preserve">Oficial 2ª </t>
  </si>
  <si>
    <t>Conveni Aparcaments de Catalunya</t>
  </si>
  <si>
    <t>Conveni Construcció Provincia de Barcelona</t>
  </si>
  <si>
    <t>11 pagues</t>
  </si>
  <si>
    <t xml:space="preserve">Salari Base </t>
  </si>
  <si>
    <t>SENYALITZACIÓ VIÀRIA (àrea Aparcaments)</t>
  </si>
  <si>
    <t>Vacances</t>
  </si>
  <si>
    <t>Plus Transp/Distància</t>
  </si>
  <si>
    <t>Mensual</t>
  </si>
  <si>
    <t>Dins Concep.fix</t>
  </si>
  <si>
    <t>Plus Tòxic/Pen. Concepte variable</t>
  </si>
  <si>
    <t>CONCEPTES SALARIALS FIXOS 2022</t>
  </si>
  <si>
    <t>TOTAL BRUT FIX ANUAL 2022</t>
  </si>
  <si>
    <t>Salari Base Taules 2022</t>
  </si>
  <si>
    <t>Plus Enganche</t>
  </si>
  <si>
    <t>Conveni propi de SAC Neteja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</si>
</sst>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name val="Arial"/>
      <family val="2"/>
    </font>
    <font>
      <b/>
      <i/>
      <sz val="12"/>
      <color rgb="FF0070C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8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44" fontId="4" fillId="0" borderId="0" xfId="1" applyFont="1" applyFill="1" applyBorder="1" applyAlignment="1" applyProtection="1">
      <alignment horizontal="center" vertical="center" wrapText="1"/>
    </xf>
    <xf numFmtId="0" fontId="2" fillId="0" borderId="0" xfId="3" applyFont="1"/>
    <xf numFmtId="0" fontId="2" fillId="0" borderId="0" xfId="3" applyFont="1" applyAlignment="1">
      <alignment horizontal="center"/>
    </xf>
    <xf numFmtId="2" fontId="2" fillId="0" borderId="0" xfId="3" applyNumberFormat="1" applyFont="1" applyAlignment="1">
      <alignment horizontal="center"/>
    </xf>
    <xf numFmtId="0" fontId="10" fillId="0" borderId="0" xfId="3" applyFont="1" applyAlignment="1">
      <alignment horizontal="center"/>
    </xf>
    <xf numFmtId="44" fontId="11" fillId="0" borderId="0" xfId="4" applyFont="1" applyAlignment="1">
      <alignment horizontal="center"/>
    </xf>
    <xf numFmtId="0" fontId="14" fillId="0" borderId="0" xfId="3" applyFont="1"/>
    <xf numFmtId="0" fontId="14" fillId="0" borderId="0" xfId="3" applyFont="1" applyAlignment="1">
      <alignment horizontal="center"/>
    </xf>
    <xf numFmtId="0" fontId="12" fillId="0" borderId="24" xfId="3" applyFont="1" applyBorder="1" applyAlignment="1">
      <alignment horizontal="center" vertical="center" wrapText="1"/>
    </xf>
    <xf numFmtId="0" fontId="12" fillId="0" borderId="23" xfId="3" applyFont="1" applyBorder="1" applyAlignment="1">
      <alignment horizontal="left" vertical="center" wrapText="1"/>
    </xf>
    <xf numFmtId="44" fontId="2" fillId="0" borderId="0" xfId="1" applyFont="1" applyBorder="1" applyAlignment="1">
      <alignment horizontal="center"/>
    </xf>
    <xf numFmtId="1" fontId="2" fillId="0" borderId="0" xfId="3" applyNumberFormat="1" applyFont="1" applyAlignment="1">
      <alignment horizontal="center"/>
    </xf>
    <xf numFmtId="14" fontId="2" fillId="0" borderId="0" xfId="3" applyNumberFormat="1" applyFont="1" applyAlignment="1">
      <alignment horizontal="center"/>
    </xf>
    <xf numFmtId="44" fontId="3" fillId="0" borderId="0" xfId="1" applyFont="1" applyFill="1" applyBorder="1" applyAlignment="1">
      <alignment vertical="center"/>
    </xf>
    <xf numFmtId="0" fontId="16" fillId="0" borderId="0" xfId="0" applyFont="1"/>
    <xf numFmtId="0" fontId="15" fillId="0" borderId="0" xfId="3" applyFont="1" applyAlignment="1">
      <alignment vertical="center"/>
    </xf>
    <xf numFmtId="44" fontId="11" fillId="0" borderId="53" xfId="1" quotePrefix="1" applyFont="1" applyFill="1" applyBorder="1" applyAlignment="1">
      <alignment horizontal="center"/>
    </xf>
    <xf numFmtId="44" fontId="11" fillId="0" borderId="28" xfId="1" quotePrefix="1" applyFont="1" applyFill="1" applyBorder="1" applyAlignment="1">
      <alignment horizontal="center"/>
    </xf>
    <xf numFmtId="44" fontId="11" fillId="0" borderId="38" xfId="1" quotePrefix="1" applyFont="1" applyFill="1" applyBorder="1" applyAlignment="1">
      <alignment horizontal="center"/>
    </xf>
    <xf numFmtId="44" fontId="11" fillId="0" borderId="57" xfId="1" quotePrefix="1" applyFont="1" applyFill="1" applyBorder="1" applyAlignment="1">
      <alignment horizontal="center"/>
    </xf>
    <xf numFmtId="44" fontId="11" fillId="0" borderId="32" xfId="1" quotePrefix="1" applyFont="1" applyFill="1" applyBorder="1" applyAlignment="1">
      <alignment horizontal="center"/>
    </xf>
    <xf numFmtId="44" fontId="11" fillId="0" borderId="35" xfId="1" quotePrefix="1" applyFont="1" applyFill="1" applyBorder="1" applyAlignment="1">
      <alignment horizontal="center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49" xfId="0" applyNumberFormat="1" applyFont="1" applyFill="1" applyBorder="1" applyAlignment="1">
      <alignment horizontal="center" vertical="center" wrapText="1"/>
    </xf>
    <xf numFmtId="44" fontId="4" fillId="4" borderId="49" xfId="1" applyFont="1" applyFill="1" applyBorder="1" applyAlignment="1" applyProtection="1">
      <alignment horizontal="center" vertical="center" wrapText="1"/>
    </xf>
    <xf numFmtId="44" fontId="5" fillId="5" borderId="9" xfId="1" applyFont="1" applyFill="1" applyBorder="1" applyAlignment="1" applyProtection="1">
      <alignment horizontal="center" vertical="center" wrapText="1"/>
    </xf>
    <xf numFmtId="3" fontId="4" fillId="6" borderId="49" xfId="0" applyNumberFormat="1" applyFont="1" applyFill="1" applyBorder="1" applyAlignment="1">
      <alignment horizontal="center" vertical="center" wrapText="1"/>
    </xf>
    <xf numFmtId="3" fontId="4" fillId="6" borderId="23" xfId="0" applyNumberFormat="1" applyFont="1" applyFill="1" applyBorder="1" applyAlignment="1">
      <alignment horizontal="center" vertical="center" wrapText="1"/>
    </xf>
    <xf numFmtId="3" fontId="4" fillId="7" borderId="49" xfId="0" applyNumberFormat="1" applyFont="1" applyFill="1" applyBorder="1" applyAlignment="1">
      <alignment horizontal="center" vertical="center" wrapText="1"/>
    </xf>
    <xf numFmtId="3" fontId="4" fillId="7" borderId="9" xfId="0" applyNumberFormat="1" applyFont="1" applyFill="1" applyBorder="1" applyAlignment="1">
      <alignment horizontal="center" vertical="center" wrapText="1"/>
    </xf>
    <xf numFmtId="0" fontId="13" fillId="0" borderId="0" xfId="3" applyFont="1"/>
    <xf numFmtId="1" fontId="14" fillId="0" borderId="0" xfId="3" applyNumberFormat="1" applyFont="1" applyAlignment="1">
      <alignment horizontal="center"/>
    </xf>
    <xf numFmtId="44" fontId="11" fillId="8" borderId="59" xfId="4" applyFont="1" applyFill="1" applyBorder="1" applyAlignment="1">
      <alignment horizontal="center"/>
    </xf>
    <xf numFmtId="44" fontId="11" fillId="8" borderId="64" xfId="4" applyFont="1" applyFill="1" applyBorder="1" applyAlignment="1">
      <alignment horizontal="center"/>
    </xf>
    <xf numFmtId="44" fontId="11" fillId="8" borderId="14" xfId="4" applyFont="1" applyFill="1" applyBorder="1" applyAlignment="1">
      <alignment horizontal="center"/>
    </xf>
    <xf numFmtId="44" fontId="11" fillId="8" borderId="45" xfId="4" applyFont="1" applyFill="1" applyBorder="1" applyAlignment="1">
      <alignment horizontal="center"/>
    </xf>
    <xf numFmtId="3" fontId="4" fillId="4" borderId="49" xfId="0" applyNumberFormat="1" applyFont="1" applyFill="1" applyBorder="1" applyAlignment="1">
      <alignment horizontal="center" vertical="center" wrapText="1"/>
    </xf>
    <xf numFmtId="44" fontId="11" fillId="0" borderId="0" xfId="4" applyFont="1" applyFill="1" applyBorder="1" applyAlignment="1">
      <alignment horizontal="center"/>
    </xf>
    <xf numFmtId="0" fontId="11" fillId="0" borderId="17" xfId="3" applyFont="1" applyBorder="1"/>
    <xf numFmtId="0" fontId="11" fillId="0" borderId="47" xfId="3" quotePrefix="1" applyFont="1" applyBorder="1"/>
    <xf numFmtId="0" fontId="11" fillId="0" borderId="44" xfId="3" quotePrefix="1" applyFont="1" applyBorder="1"/>
    <xf numFmtId="0" fontId="11" fillId="0" borderId="42" xfId="3" applyFont="1" applyBorder="1" applyAlignment="1">
      <alignment horizontal="center"/>
    </xf>
    <xf numFmtId="9" fontId="11" fillId="0" borderId="16" xfId="3" applyNumberFormat="1" applyFont="1" applyBorder="1" applyAlignment="1">
      <alignment horizontal="center"/>
    </xf>
    <xf numFmtId="44" fontId="11" fillId="8" borderId="61" xfId="1" quotePrefix="1" applyFont="1" applyFill="1" applyBorder="1" applyAlignment="1">
      <alignment horizontal="center"/>
    </xf>
    <xf numFmtId="44" fontId="11" fillId="8" borderId="36" xfId="1" quotePrefix="1" applyFont="1" applyFill="1" applyBorder="1" applyAlignment="1">
      <alignment horizontal="center"/>
    </xf>
    <xf numFmtId="0" fontId="11" fillId="0" borderId="0" xfId="3" applyFont="1"/>
    <xf numFmtId="44" fontId="11" fillId="8" borderId="59" xfId="1" quotePrefix="1" applyFont="1" applyFill="1" applyBorder="1" applyAlignment="1">
      <alignment horizontal="center"/>
    </xf>
    <xf numFmtId="44" fontId="11" fillId="8" borderId="14" xfId="1" quotePrefix="1" applyFont="1" applyFill="1" applyBorder="1" applyAlignment="1">
      <alignment horizontal="center"/>
    </xf>
    <xf numFmtId="0" fontId="11" fillId="0" borderId="11" xfId="3" quotePrefix="1" applyFont="1" applyBorder="1"/>
    <xf numFmtId="0" fontId="11" fillId="0" borderId="0" xfId="3" quotePrefix="1" applyFont="1"/>
    <xf numFmtId="0" fontId="11" fillId="0" borderId="12" xfId="3" applyFont="1" applyBorder="1" applyAlignment="1">
      <alignment horizontal="center"/>
    </xf>
    <xf numFmtId="9" fontId="11" fillId="0" borderId="14" xfId="3" applyNumberFormat="1" applyFont="1" applyBorder="1" applyAlignment="1">
      <alignment horizontal="center"/>
    </xf>
    <xf numFmtId="44" fontId="8" fillId="4" borderId="4" xfId="3" applyNumberFormat="1" applyFont="1" applyFill="1" applyBorder="1"/>
    <xf numFmtId="0" fontId="11" fillId="0" borderId="55" xfId="3" quotePrefix="1" applyFont="1" applyBorder="1"/>
    <xf numFmtId="0" fontId="11" fillId="0" borderId="56" xfId="3" applyFont="1" applyBorder="1" applyAlignment="1">
      <alignment horizontal="center"/>
    </xf>
    <xf numFmtId="44" fontId="11" fillId="8" borderId="59" xfId="1" applyFont="1" applyFill="1" applyBorder="1" applyAlignment="1">
      <alignment horizontal="center"/>
    </xf>
    <xf numFmtId="44" fontId="11" fillId="8" borderId="14" xfId="1" applyFont="1" applyFill="1" applyBorder="1" applyAlignment="1">
      <alignment horizontal="center"/>
    </xf>
    <xf numFmtId="0" fontId="11" fillId="0" borderId="46" xfId="3" quotePrefix="1" applyFont="1" applyBorder="1"/>
    <xf numFmtId="0" fontId="11" fillId="0" borderId="10" xfId="3" quotePrefix="1" applyFont="1" applyBorder="1"/>
    <xf numFmtId="0" fontId="11" fillId="0" borderId="39" xfId="3" applyFont="1" applyBorder="1" applyAlignment="1">
      <alignment horizontal="center"/>
    </xf>
    <xf numFmtId="9" fontId="11" fillId="0" borderId="45" xfId="3" applyNumberFormat="1" applyFont="1" applyBorder="1" applyAlignment="1">
      <alignment horizontal="center"/>
    </xf>
    <xf numFmtId="44" fontId="11" fillId="8" borderId="45" xfId="1" quotePrefix="1" applyFont="1" applyFill="1" applyBorder="1" applyAlignment="1">
      <alignment horizontal="center"/>
    </xf>
    <xf numFmtId="44" fontId="8" fillId="4" borderId="43" xfId="3" applyNumberFormat="1" applyFont="1" applyFill="1" applyBorder="1"/>
    <xf numFmtId="9" fontId="11" fillId="0" borderId="14" xfId="2" applyFont="1" applyFill="1" applyBorder="1" applyAlignment="1">
      <alignment horizontal="center"/>
    </xf>
    <xf numFmtId="0" fontId="11" fillId="0" borderId="48" xfId="3" quotePrefix="1" applyFont="1" applyBorder="1"/>
    <xf numFmtId="0" fontId="11" fillId="0" borderId="33" xfId="3" applyFont="1" applyBorder="1" applyAlignment="1">
      <alignment horizontal="center"/>
    </xf>
    <xf numFmtId="1" fontId="11" fillId="0" borderId="29" xfId="3" applyNumberFormat="1" applyFont="1" applyBorder="1" applyAlignment="1">
      <alignment horizontal="center"/>
    </xf>
    <xf numFmtId="44" fontId="11" fillId="9" borderId="14" xfId="1" applyFont="1" applyFill="1" applyBorder="1" applyAlignment="1">
      <alignment horizontal="center"/>
    </xf>
    <xf numFmtId="44" fontId="11" fillId="0" borderId="14" xfId="1" applyFont="1" applyBorder="1" applyAlignment="1">
      <alignment horizontal="center"/>
    </xf>
    <xf numFmtId="0" fontId="11" fillId="0" borderId="33" xfId="3" quotePrefix="1" applyFont="1" applyBorder="1"/>
    <xf numFmtId="0" fontId="11" fillId="0" borderId="33" xfId="3" quotePrefix="1" applyFont="1" applyBorder="1" applyAlignment="1">
      <alignment horizontal="center"/>
    </xf>
    <xf numFmtId="9" fontId="11" fillId="0" borderId="15" xfId="3" applyNumberFormat="1" applyFont="1" applyBorder="1" applyAlignment="1">
      <alignment horizontal="center"/>
    </xf>
    <xf numFmtId="44" fontId="11" fillId="0" borderId="33" xfId="1" quotePrefix="1" applyFont="1" applyBorder="1" applyAlignment="1">
      <alignment horizontal="center"/>
    </xf>
    <xf numFmtId="44" fontId="8" fillId="4" borderId="34" xfId="4" applyFont="1" applyFill="1" applyBorder="1" applyAlignment="1">
      <alignment horizontal="center"/>
    </xf>
    <xf numFmtId="0" fontId="11" fillId="0" borderId="12" xfId="3" quotePrefix="1" applyFont="1" applyBorder="1"/>
    <xf numFmtId="0" fontId="11" fillId="0" borderId="12" xfId="3" quotePrefix="1" applyFont="1" applyBorder="1" applyAlignment="1">
      <alignment horizontal="center"/>
    </xf>
    <xf numFmtId="9" fontId="11" fillId="0" borderId="13" xfId="3" applyNumberFormat="1" applyFont="1" applyBorder="1" applyAlignment="1">
      <alignment horizontal="center"/>
    </xf>
    <xf numFmtId="44" fontId="11" fillId="0" borderId="12" xfId="1" quotePrefix="1" applyFont="1" applyBorder="1" applyAlignment="1">
      <alignment horizontal="center"/>
    </xf>
    <xf numFmtId="44" fontId="8" fillId="4" borderId="25" xfId="4" applyFont="1" applyFill="1" applyBorder="1" applyAlignment="1">
      <alignment horizontal="center"/>
    </xf>
    <xf numFmtId="44" fontId="11" fillId="0" borderId="12" xfId="1" applyFont="1" applyFill="1" applyBorder="1" applyAlignment="1">
      <alignment horizontal="center"/>
    </xf>
    <xf numFmtId="0" fontId="11" fillId="0" borderId="39" xfId="3" quotePrefix="1" applyFont="1" applyBorder="1"/>
    <xf numFmtId="0" fontId="11" fillId="0" borderId="39" xfId="3" quotePrefix="1" applyFont="1" applyBorder="1" applyAlignment="1">
      <alignment horizontal="center"/>
    </xf>
    <xf numFmtId="9" fontId="11" fillId="0" borderId="40" xfId="3" applyNumberFormat="1" applyFont="1" applyBorder="1" applyAlignment="1">
      <alignment horizontal="center"/>
    </xf>
    <xf numFmtId="44" fontId="11" fillId="0" borderId="39" xfId="1" quotePrefix="1" applyFont="1" applyBorder="1" applyAlignment="1">
      <alignment horizontal="center"/>
    </xf>
    <xf numFmtId="44" fontId="8" fillId="4" borderId="41" xfId="4" applyFont="1" applyFill="1" applyBorder="1" applyAlignment="1">
      <alignment horizontal="center"/>
    </xf>
    <xf numFmtId="0" fontId="11" fillId="0" borderId="14" xfId="3" quotePrefix="1" applyFont="1" applyBorder="1"/>
    <xf numFmtId="44" fontId="11" fillId="0" borderId="12" xfId="1" applyFont="1" applyBorder="1" applyAlignment="1">
      <alignment horizontal="center"/>
    </xf>
    <xf numFmtId="0" fontId="11" fillId="0" borderId="59" xfId="3" quotePrefix="1" applyFont="1" applyBorder="1"/>
    <xf numFmtId="44" fontId="11" fillId="0" borderId="33" xfId="1" applyFont="1" applyBorder="1" applyAlignment="1">
      <alignment horizontal="center"/>
    </xf>
    <xf numFmtId="0" fontId="11" fillId="0" borderId="52" xfId="3" quotePrefix="1" applyFont="1" applyBorder="1"/>
    <xf numFmtId="0" fontId="11" fillId="0" borderId="30" xfId="3" quotePrefix="1" applyFont="1" applyBorder="1"/>
    <xf numFmtId="0" fontId="11" fillId="0" borderId="26" xfId="3" quotePrefix="1" applyFont="1" applyBorder="1" applyAlignment="1">
      <alignment horizontal="center"/>
    </xf>
    <xf numFmtId="9" fontId="11" fillId="0" borderId="31" xfId="3" applyNumberFormat="1" applyFont="1" applyBorder="1" applyAlignment="1">
      <alignment horizontal="center"/>
    </xf>
    <xf numFmtId="44" fontId="11" fillId="0" borderId="26" xfId="1" quotePrefix="1" applyFont="1" applyBorder="1" applyAlignment="1">
      <alignment horizontal="center"/>
    </xf>
    <xf numFmtId="44" fontId="8" fillId="4" borderId="27" xfId="4" applyFont="1" applyFill="1" applyBorder="1" applyAlignment="1">
      <alignment horizontal="center"/>
    </xf>
    <xf numFmtId="1" fontId="11" fillId="0" borderId="51" xfId="3" applyNumberFormat="1" applyFont="1" applyBorder="1" applyAlignment="1">
      <alignment horizontal="center"/>
    </xf>
    <xf numFmtId="44" fontId="11" fillId="9" borderId="30" xfId="1" applyFont="1" applyFill="1" applyBorder="1" applyAlignment="1">
      <alignment horizontal="center"/>
    </xf>
    <xf numFmtId="44" fontId="11" fillId="0" borderId="30" xfId="1" applyFont="1" applyBorder="1" applyAlignment="1">
      <alignment horizontal="center"/>
    </xf>
    <xf numFmtId="1" fontId="11" fillId="0" borderId="21" xfId="3" applyNumberFormat="1" applyFont="1" applyBorder="1" applyAlignment="1">
      <alignment horizontal="center"/>
    </xf>
    <xf numFmtId="44" fontId="11" fillId="9" borderId="45" xfId="1" applyFont="1" applyFill="1" applyBorder="1" applyAlignment="1">
      <alignment horizontal="center"/>
    </xf>
    <xf numFmtId="44" fontId="11" fillId="0" borderId="45" xfId="1" applyFont="1" applyBorder="1" applyAlignment="1">
      <alignment horizontal="center"/>
    </xf>
    <xf numFmtId="44" fontId="11" fillId="8" borderId="62" xfId="1" applyFont="1" applyFill="1" applyBorder="1" applyAlignment="1">
      <alignment horizontal="center"/>
    </xf>
    <xf numFmtId="44" fontId="11" fillId="8" borderId="22" xfId="1" applyFont="1" applyFill="1" applyBorder="1" applyAlignment="1">
      <alignment horizontal="center"/>
    </xf>
    <xf numFmtId="44" fontId="11" fillId="8" borderId="65" xfId="1" applyFont="1" applyFill="1" applyBorder="1" applyAlignment="1">
      <alignment horizontal="center"/>
    </xf>
    <xf numFmtId="1" fontId="2" fillId="0" borderId="0" xfId="3" applyNumberFormat="1" applyFont="1" applyAlignment="1">
      <alignment horizontal="right"/>
    </xf>
    <xf numFmtId="44" fontId="4" fillId="6" borderId="49" xfId="1" applyFont="1" applyFill="1" applyBorder="1" applyAlignment="1" applyProtection="1">
      <alignment horizontal="center" vertical="center" wrapText="1"/>
    </xf>
    <xf numFmtId="44" fontId="11" fillId="9" borderId="36" xfId="1" quotePrefix="1" applyFont="1" applyFill="1" applyBorder="1" applyAlignment="1">
      <alignment horizontal="center"/>
    </xf>
    <xf numFmtId="44" fontId="11" fillId="9" borderId="14" xfId="1" quotePrefix="1" applyFont="1" applyFill="1" applyBorder="1" applyAlignment="1">
      <alignment horizontal="center"/>
    </xf>
    <xf numFmtId="44" fontId="11" fillId="9" borderId="45" xfId="1" quotePrefix="1" applyFont="1" applyFill="1" applyBorder="1" applyAlignment="1">
      <alignment horizontal="center"/>
    </xf>
    <xf numFmtId="44" fontId="11" fillId="9" borderId="37" xfId="1" quotePrefix="1" applyFont="1" applyFill="1" applyBorder="1" applyAlignment="1">
      <alignment horizontal="center"/>
    </xf>
    <xf numFmtId="44" fontId="11" fillId="9" borderId="62" xfId="1" quotePrefix="1" applyFont="1" applyFill="1" applyBorder="1" applyAlignment="1">
      <alignment horizontal="center"/>
    </xf>
    <xf numFmtId="44" fontId="11" fillId="9" borderId="22" xfId="1" quotePrefix="1" applyFont="1" applyFill="1" applyBorder="1" applyAlignment="1">
      <alignment horizontal="center"/>
    </xf>
    <xf numFmtId="44" fontId="11" fillId="0" borderId="59" xfId="4" applyFont="1" applyFill="1" applyBorder="1" applyAlignment="1">
      <alignment horizontal="center"/>
    </xf>
    <xf numFmtId="44" fontId="11" fillId="0" borderId="14" xfId="4" applyFont="1" applyFill="1" applyBorder="1" applyAlignment="1">
      <alignment horizontal="center"/>
    </xf>
    <xf numFmtId="44" fontId="11" fillId="0" borderId="4" xfId="4" applyFont="1" applyFill="1" applyBorder="1" applyAlignment="1">
      <alignment horizontal="center"/>
    </xf>
    <xf numFmtId="44" fontId="11" fillId="0" borderId="66" xfId="4" applyFont="1" applyFill="1" applyBorder="1" applyAlignment="1">
      <alignment horizontal="center"/>
    </xf>
    <xf numFmtId="44" fontId="11" fillId="0" borderId="30" xfId="4" applyFont="1" applyFill="1" applyBorder="1" applyAlignment="1">
      <alignment horizontal="center"/>
    </xf>
    <xf numFmtId="44" fontId="11" fillId="0" borderId="7" xfId="4" applyFont="1" applyFill="1" applyBorder="1" applyAlignment="1">
      <alignment horizontal="center"/>
    </xf>
    <xf numFmtId="44" fontId="11" fillId="0" borderId="64" xfId="4" applyFont="1" applyFill="1" applyBorder="1" applyAlignment="1">
      <alignment horizontal="center"/>
    </xf>
    <xf numFmtId="44" fontId="11" fillId="0" borderId="45" xfId="4" applyFont="1" applyFill="1" applyBorder="1" applyAlignment="1">
      <alignment horizontal="center"/>
    </xf>
    <xf numFmtId="44" fontId="11" fillId="0" borderId="43" xfId="4" applyFont="1" applyFill="1" applyBorder="1" applyAlignment="1">
      <alignment horizontal="center"/>
    </xf>
    <xf numFmtId="9" fontId="11" fillId="0" borderId="4" xfId="3" applyNumberFormat="1" applyFont="1" applyBorder="1" applyAlignment="1">
      <alignment horizontal="center"/>
    </xf>
    <xf numFmtId="9" fontId="11" fillId="0" borderId="7" xfId="3" applyNumberFormat="1" applyFont="1" applyBorder="1" applyAlignment="1">
      <alignment horizontal="center"/>
    </xf>
    <xf numFmtId="0" fontId="11" fillId="0" borderId="21" xfId="3" applyFont="1" applyBorder="1"/>
    <xf numFmtId="9" fontId="11" fillId="0" borderId="22" xfId="3" applyNumberFormat="1" applyFont="1" applyBorder="1" applyAlignment="1">
      <alignment horizontal="center"/>
    </xf>
    <xf numFmtId="9" fontId="11" fillId="0" borderId="18" xfId="3" applyNumberFormat="1" applyFont="1" applyBorder="1" applyAlignment="1">
      <alignment horizontal="center"/>
    </xf>
    <xf numFmtId="0" fontId="11" fillId="0" borderId="19" xfId="3" applyFont="1" applyBorder="1"/>
    <xf numFmtId="9" fontId="11" fillId="0" borderId="20" xfId="3" applyNumberFormat="1" applyFont="1" applyBorder="1" applyAlignment="1">
      <alignment horizontal="center"/>
    </xf>
    <xf numFmtId="3" fontId="11" fillId="0" borderId="0" xfId="3" applyNumberFormat="1" applyFont="1" applyAlignment="1">
      <alignment horizontal="left"/>
    </xf>
    <xf numFmtId="0" fontId="11" fillId="0" borderId="29" xfId="3" applyFont="1" applyBorder="1" applyAlignment="1">
      <alignment horizontal="left"/>
    </xf>
    <xf numFmtId="0" fontId="11" fillId="0" borderId="51" xfId="3" applyFont="1" applyBorder="1" applyAlignment="1">
      <alignment horizontal="left"/>
    </xf>
    <xf numFmtId="44" fontId="11" fillId="8" borderId="67" xfId="1" quotePrefix="1" applyFont="1" applyFill="1" applyBorder="1" applyAlignment="1">
      <alignment horizontal="center"/>
    </xf>
    <xf numFmtId="44" fontId="11" fillId="8" borderId="16" xfId="1" quotePrefix="1" applyFont="1" applyFill="1" applyBorder="1" applyAlignment="1">
      <alignment horizontal="center"/>
    </xf>
    <xf numFmtId="44" fontId="11" fillId="9" borderId="4" xfId="1" quotePrefix="1" applyFont="1" applyFill="1" applyBorder="1" applyAlignment="1">
      <alignment horizontal="center"/>
    </xf>
    <xf numFmtId="44" fontId="11" fillId="0" borderId="14" xfId="1" applyFont="1" applyFill="1" applyBorder="1" applyAlignment="1">
      <alignment horizontal="right"/>
    </xf>
    <xf numFmtId="44" fontId="11" fillId="0" borderId="45" xfId="1" applyFont="1" applyFill="1" applyBorder="1" applyAlignment="1">
      <alignment horizontal="right"/>
    </xf>
    <xf numFmtId="44" fontId="11" fillId="0" borderId="63" xfId="3" applyNumberFormat="1" applyFont="1" applyBorder="1" applyAlignment="1">
      <alignment horizontal="center"/>
    </xf>
    <xf numFmtId="44" fontId="11" fillId="0" borderId="16" xfId="3" applyNumberFormat="1" applyFont="1" applyBorder="1" applyAlignment="1">
      <alignment horizontal="center"/>
    </xf>
    <xf numFmtId="44" fontId="11" fillId="0" borderId="14" xfId="3" applyNumberFormat="1" applyFont="1" applyBorder="1" applyAlignment="1">
      <alignment horizontal="center"/>
    </xf>
    <xf numFmtId="44" fontId="11" fillId="0" borderId="45" xfId="3" applyNumberFormat="1" applyFont="1" applyBorder="1" applyAlignment="1">
      <alignment horizontal="center"/>
    </xf>
    <xf numFmtId="44" fontId="11" fillId="0" borderId="36" xfId="1" quotePrefix="1" applyFont="1" applyFill="1" applyBorder="1" applyAlignment="1">
      <alignment horizontal="right"/>
    </xf>
    <xf numFmtId="44" fontId="11" fillId="0" borderId="37" xfId="1" quotePrefix="1" applyFont="1" applyFill="1" applyBorder="1" applyAlignment="1">
      <alignment horizontal="center"/>
    </xf>
    <xf numFmtId="44" fontId="11" fillId="0" borderId="34" xfId="1" quotePrefix="1" applyFont="1" applyFill="1" applyBorder="1" applyAlignment="1">
      <alignment horizontal="right"/>
    </xf>
    <xf numFmtId="44" fontId="11" fillId="0" borderId="58" xfId="1" quotePrefix="1" applyFont="1" applyFill="1" applyBorder="1" applyAlignment="1">
      <alignment horizontal="center"/>
    </xf>
    <xf numFmtId="44" fontId="11" fillId="0" borderId="25" xfId="1" quotePrefix="1" applyFont="1" applyFill="1" applyBorder="1" applyAlignment="1">
      <alignment horizontal="center"/>
    </xf>
    <xf numFmtId="44" fontId="11" fillId="0" borderId="41" xfId="1" quotePrefix="1" applyFont="1" applyFill="1" applyBorder="1" applyAlignment="1">
      <alignment horizontal="center"/>
    </xf>
    <xf numFmtId="44" fontId="11" fillId="0" borderId="4" xfId="1" quotePrefix="1" applyFont="1" applyFill="1" applyBorder="1" applyAlignment="1">
      <alignment horizontal="center"/>
    </xf>
    <xf numFmtId="44" fontId="11" fillId="0" borderId="34" xfId="1" quotePrefix="1" applyFont="1" applyFill="1" applyBorder="1" applyAlignment="1">
      <alignment horizontal="center"/>
    </xf>
    <xf numFmtId="44" fontId="11" fillId="0" borderId="54" xfId="1" quotePrefix="1" applyFont="1" applyFill="1" applyBorder="1" applyAlignment="1">
      <alignment horizontal="center"/>
    </xf>
    <xf numFmtId="44" fontId="11" fillId="0" borderId="36" xfId="1" quotePrefix="1" applyFont="1" applyFill="1" applyBorder="1" applyAlignment="1">
      <alignment horizontal="center"/>
    </xf>
    <xf numFmtId="44" fontId="11" fillId="0" borderId="33" xfId="1" quotePrefix="1" applyFont="1" applyFill="1" applyBorder="1" applyAlignment="1">
      <alignment horizontal="center"/>
    </xf>
    <xf numFmtId="44" fontId="11" fillId="0" borderId="56" xfId="1" quotePrefix="1" applyFont="1" applyFill="1" applyBorder="1" applyAlignment="1">
      <alignment horizontal="center"/>
    </xf>
    <xf numFmtId="44" fontId="11" fillId="0" borderId="12" xfId="1" quotePrefix="1" applyFont="1" applyFill="1" applyBorder="1" applyAlignment="1">
      <alignment horizontal="center"/>
    </xf>
    <xf numFmtId="44" fontId="11" fillId="0" borderId="39" xfId="1" quotePrefix="1" applyFont="1" applyFill="1" applyBorder="1" applyAlignment="1">
      <alignment horizontal="center"/>
    </xf>
    <xf numFmtId="44" fontId="11" fillId="0" borderId="42" xfId="1" quotePrefix="1" applyFont="1" applyFill="1" applyBorder="1" applyAlignment="1">
      <alignment horizontal="center"/>
    </xf>
    <xf numFmtId="44" fontId="11" fillId="0" borderId="12" xfId="1" quotePrefix="1" applyFont="1" applyFill="1" applyBorder="1" applyAlignment="1">
      <alignment horizontal="right"/>
    </xf>
    <xf numFmtId="44" fontId="11" fillId="0" borderId="39" xfId="1" quotePrefix="1" applyFont="1" applyFill="1" applyBorder="1" applyAlignment="1">
      <alignment horizontal="right"/>
    </xf>
    <xf numFmtId="44" fontId="11" fillId="0" borderId="33" xfId="1" quotePrefix="1" applyFont="1" applyFill="1" applyBorder="1" applyAlignment="1">
      <alignment horizontal="right"/>
    </xf>
    <xf numFmtId="44" fontId="11" fillId="0" borderId="56" xfId="1" quotePrefix="1" applyFont="1" applyFill="1" applyBorder="1" applyAlignment="1">
      <alignment horizontal="right"/>
    </xf>
    <xf numFmtId="44" fontId="11" fillId="0" borderId="14" xfId="1" quotePrefix="1" applyFont="1" applyFill="1" applyBorder="1" applyAlignment="1">
      <alignment horizontal="center"/>
    </xf>
    <xf numFmtId="44" fontId="11" fillId="0" borderId="45" xfId="1" quotePrefix="1" applyFont="1" applyFill="1" applyBorder="1" applyAlignment="1">
      <alignment horizontal="center"/>
    </xf>
    <xf numFmtId="44" fontId="11" fillId="0" borderId="42" xfId="1" quotePrefix="1" applyFont="1" applyFill="1" applyBorder="1" applyAlignment="1">
      <alignment horizontal="right"/>
    </xf>
    <xf numFmtId="2" fontId="2" fillId="0" borderId="0" xfId="3" applyNumberFormat="1" applyFont="1" applyAlignment="1">
      <alignment horizontal="right"/>
    </xf>
    <xf numFmtId="44" fontId="11" fillId="0" borderId="33" xfId="4" applyFont="1" applyFill="1" applyBorder="1" applyAlignment="1">
      <alignment horizontal="right"/>
    </xf>
    <xf numFmtId="44" fontId="11" fillId="0" borderId="12" xfId="4" applyFont="1" applyFill="1" applyBorder="1" applyAlignment="1">
      <alignment horizontal="right"/>
    </xf>
    <xf numFmtId="44" fontId="11" fillId="0" borderId="29" xfId="1" applyFont="1" applyFill="1" applyBorder="1" applyAlignment="1">
      <alignment horizontal="center"/>
    </xf>
    <xf numFmtId="44" fontId="11" fillId="0" borderId="30" xfId="1" applyFont="1" applyFill="1" applyBorder="1" applyAlignment="1">
      <alignment horizontal="right"/>
    </xf>
    <xf numFmtId="44" fontId="11" fillId="0" borderId="21" xfId="1" applyFont="1" applyFill="1" applyBorder="1" applyAlignment="1">
      <alignment horizontal="center"/>
    </xf>
    <xf numFmtId="44" fontId="17" fillId="0" borderId="0" xfId="3" applyNumberFormat="1" applyFont="1" applyAlignment="1">
      <alignment horizontal="center"/>
    </xf>
    <xf numFmtId="44" fontId="2" fillId="0" borderId="0" xfId="1" applyFont="1" applyAlignment="1">
      <alignment horizontal="center"/>
    </xf>
    <xf numFmtId="44" fontId="11" fillId="0" borderId="29" xfId="1" quotePrefix="1" applyFont="1" applyFill="1" applyBorder="1" applyAlignment="1">
      <alignment horizontal="center"/>
    </xf>
    <xf numFmtId="3" fontId="4" fillId="10" borderId="23" xfId="0" applyNumberFormat="1" applyFont="1" applyFill="1" applyBorder="1" applyAlignment="1">
      <alignment horizontal="center" vertical="center" wrapText="1"/>
    </xf>
    <xf numFmtId="44" fontId="11" fillId="0" borderId="51" xfId="1" applyFont="1" applyFill="1" applyBorder="1" applyAlignment="1">
      <alignment horizontal="center"/>
    </xf>
    <xf numFmtId="0" fontId="11" fillId="0" borderId="14" xfId="3" applyFont="1" applyBorder="1" applyAlignment="1">
      <alignment horizontal="center"/>
    </xf>
    <xf numFmtId="9" fontId="11" fillId="0" borderId="0" xfId="3" applyNumberFormat="1" applyFont="1" applyAlignment="1">
      <alignment horizontal="center"/>
    </xf>
    <xf numFmtId="44" fontId="11" fillId="0" borderId="14" xfId="1" quotePrefix="1" applyFont="1" applyFill="1" applyBorder="1" applyAlignment="1">
      <alignment horizontal="right"/>
    </xf>
    <xf numFmtId="44" fontId="11" fillId="0" borderId="62" xfId="1" quotePrefix="1" applyFont="1" applyFill="1" applyBorder="1" applyAlignment="1">
      <alignment horizontal="center"/>
    </xf>
    <xf numFmtId="44" fontId="11" fillId="0" borderId="59" xfId="1" quotePrefix="1" applyFont="1" applyFill="1" applyBorder="1" applyAlignment="1">
      <alignment horizontal="center"/>
    </xf>
    <xf numFmtId="0" fontId="11" fillId="0" borderId="0" xfId="3" applyFont="1" applyAlignment="1">
      <alignment horizontal="center"/>
    </xf>
    <xf numFmtId="44" fontId="11" fillId="0" borderId="0" xfId="3" applyNumberFormat="1" applyFont="1" applyAlignment="1">
      <alignment horizontal="center"/>
    </xf>
    <xf numFmtId="44" fontId="11" fillId="0" borderId="0" xfId="1" quotePrefix="1" applyFont="1" applyFill="1" applyBorder="1" applyAlignment="1">
      <alignment horizontal="center"/>
    </xf>
    <xf numFmtId="44" fontId="11" fillId="0" borderId="0" xfId="1" quotePrefix="1" applyFont="1" applyFill="1" applyBorder="1" applyAlignment="1">
      <alignment horizontal="right"/>
    </xf>
    <xf numFmtId="0" fontId="11" fillId="0" borderId="0" xfId="3" applyFont="1" applyAlignment="1">
      <alignment horizontal="left" vertical="center"/>
    </xf>
    <xf numFmtId="44" fontId="18" fillId="0" borderId="0" xfId="1" applyFont="1" applyFill="1" applyBorder="1" applyAlignment="1">
      <alignment vertical="center"/>
    </xf>
    <xf numFmtId="0" fontId="11" fillId="0" borderId="0" xfId="3" applyFont="1" applyAlignment="1">
      <alignment horizontal="center" vertical="center" wrapText="1"/>
    </xf>
    <xf numFmtId="44" fontId="8" fillId="0" borderId="0" xfId="3" applyNumberFormat="1" applyFont="1"/>
    <xf numFmtId="9" fontId="11" fillId="0" borderId="16" xfId="2" applyFont="1" applyFill="1" applyBorder="1" applyAlignment="1">
      <alignment horizontal="center"/>
    </xf>
    <xf numFmtId="44" fontId="11" fillId="8" borderId="67" xfId="4" applyFont="1" applyFill="1" applyBorder="1" applyAlignment="1">
      <alignment horizontal="center"/>
    </xf>
    <xf numFmtId="44" fontId="11" fillId="8" borderId="16" xfId="4" applyFont="1" applyFill="1" applyBorder="1" applyAlignment="1">
      <alignment horizontal="center"/>
    </xf>
    <xf numFmtId="44" fontId="8" fillId="4" borderId="60" xfId="3" applyNumberFormat="1" applyFont="1" applyFill="1" applyBorder="1"/>
    <xf numFmtId="0" fontId="11" fillId="0" borderId="66" xfId="3" quotePrefix="1" applyFont="1" applyBorder="1"/>
    <xf numFmtId="0" fontId="11" fillId="0" borderId="6" xfId="3" quotePrefix="1" applyFont="1" applyBorder="1"/>
    <xf numFmtId="0" fontId="11" fillId="0" borderId="30" xfId="3" applyFont="1" applyBorder="1" applyAlignment="1">
      <alignment horizontal="center"/>
    </xf>
    <xf numFmtId="9" fontId="11" fillId="0" borderId="6" xfId="3" applyNumberFormat="1" applyFont="1" applyBorder="1" applyAlignment="1">
      <alignment horizontal="center"/>
    </xf>
    <xf numFmtId="44" fontId="11" fillId="0" borderId="30" xfId="3" applyNumberFormat="1" applyFont="1" applyBorder="1" applyAlignment="1">
      <alignment horizontal="center"/>
    </xf>
    <xf numFmtId="44" fontId="11" fillId="8" borderId="66" xfId="4" applyFont="1" applyFill="1" applyBorder="1" applyAlignment="1">
      <alignment horizontal="center"/>
    </xf>
    <xf numFmtId="44" fontId="11" fillId="8" borderId="30" xfId="4" applyFont="1" applyFill="1" applyBorder="1" applyAlignment="1">
      <alignment horizontal="center"/>
    </xf>
    <xf numFmtId="44" fontId="8" fillId="4" borderId="7" xfId="3" applyNumberFormat="1" applyFont="1" applyFill="1" applyBorder="1"/>
    <xf numFmtId="44" fontId="11" fillId="0" borderId="51" xfId="1" quotePrefix="1" applyFont="1" applyFill="1" applyBorder="1" applyAlignment="1">
      <alignment horizontal="center"/>
    </xf>
    <xf numFmtId="44" fontId="11" fillId="0" borderId="30" xfId="1" quotePrefix="1" applyFont="1" applyFill="1" applyBorder="1" applyAlignment="1">
      <alignment horizontal="center"/>
    </xf>
    <xf numFmtId="44" fontId="11" fillId="0" borderId="30" xfId="1" quotePrefix="1" applyFont="1" applyFill="1" applyBorder="1" applyAlignment="1">
      <alignment horizontal="right"/>
    </xf>
    <xf numFmtId="44" fontId="11" fillId="0" borderId="65" xfId="1" quotePrefix="1" applyFont="1" applyFill="1" applyBorder="1" applyAlignment="1">
      <alignment horizontal="center"/>
    </xf>
    <xf numFmtId="44" fontId="11" fillId="0" borderId="66" xfId="1" quotePrefix="1" applyFont="1" applyFill="1" applyBorder="1" applyAlignment="1">
      <alignment horizontal="center"/>
    </xf>
    <xf numFmtId="44" fontId="11" fillId="9" borderId="30" xfId="1" quotePrefix="1" applyFont="1" applyFill="1" applyBorder="1" applyAlignment="1">
      <alignment horizontal="center"/>
    </xf>
    <xf numFmtId="44" fontId="11" fillId="9" borderId="7" xfId="1" quotePrefix="1" applyFont="1" applyFill="1" applyBorder="1" applyAlignment="1">
      <alignment horizontal="center"/>
    </xf>
    <xf numFmtId="0" fontId="11" fillId="0" borderId="70" xfId="3" quotePrefix="1" applyFont="1" applyBorder="1"/>
    <xf numFmtId="0" fontId="11" fillId="0" borderId="69" xfId="3" quotePrefix="1" applyFont="1" applyBorder="1"/>
    <xf numFmtId="0" fontId="11" fillId="0" borderId="63" xfId="3" applyFont="1" applyBorder="1" applyAlignment="1">
      <alignment horizontal="center"/>
    </xf>
    <xf numFmtId="9" fontId="11" fillId="0" borderId="69" xfId="3" applyNumberFormat="1" applyFont="1" applyBorder="1" applyAlignment="1">
      <alignment horizontal="center"/>
    </xf>
    <xf numFmtId="44" fontId="8" fillId="4" borderId="71" xfId="3" applyNumberFormat="1" applyFont="1" applyFill="1" applyBorder="1"/>
    <xf numFmtId="44" fontId="11" fillId="8" borderId="63" xfId="1" quotePrefix="1" applyFont="1" applyFill="1" applyBorder="1" applyAlignment="1">
      <alignment horizontal="center"/>
    </xf>
    <xf numFmtId="44" fontId="11" fillId="8" borderId="29" xfId="1" quotePrefix="1" applyFont="1" applyFill="1" applyBorder="1" applyAlignment="1">
      <alignment horizontal="center"/>
    </xf>
    <xf numFmtId="44" fontId="11" fillId="8" borderId="51" xfId="1" quotePrefix="1" applyFont="1" applyFill="1" applyBorder="1" applyAlignment="1">
      <alignment horizontal="center"/>
    </xf>
    <xf numFmtId="44" fontId="11" fillId="8" borderId="30" xfId="1" quotePrefix="1" applyFont="1" applyFill="1" applyBorder="1" applyAlignment="1">
      <alignment horizontal="center"/>
    </xf>
    <xf numFmtId="44" fontId="11" fillId="0" borderId="70" xfId="4" applyFont="1" applyFill="1" applyBorder="1" applyAlignment="1">
      <alignment horizontal="center"/>
    </xf>
    <xf numFmtId="44" fontId="11" fillId="0" borderId="63" xfId="4" applyFont="1" applyFill="1" applyBorder="1" applyAlignment="1">
      <alignment horizontal="center"/>
    </xf>
    <xf numFmtId="44" fontId="11" fillId="9" borderId="14" xfId="4" applyFont="1" applyFill="1" applyBorder="1" applyAlignment="1">
      <alignment horizontal="center"/>
    </xf>
    <xf numFmtId="44" fontId="11" fillId="9" borderId="30" xfId="4" applyFont="1" applyFill="1" applyBorder="1" applyAlignment="1">
      <alignment horizontal="center"/>
    </xf>
    <xf numFmtId="44" fontId="20" fillId="9" borderId="63" xfId="4" applyFont="1" applyFill="1" applyBorder="1" applyAlignment="1">
      <alignment horizontal="center"/>
    </xf>
    <xf numFmtId="44" fontId="9" fillId="9" borderId="49" xfId="1" applyFont="1" applyFill="1" applyBorder="1" applyAlignment="1" applyProtection="1">
      <alignment horizontal="center" vertical="center" wrapText="1"/>
    </xf>
    <xf numFmtId="44" fontId="11" fillId="9" borderId="33" xfId="1" quotePrefix="1" applyFont="1" applyFill="1" applyBorder="1" applyAlignment="1">
      <alignment horizontal="center"/>
    </xf>
    <xf numFmtId="44" fontId="11" fillId="9" borderId="39" xfId="1" quotePrefix="1" applyFont="1" applyFill="1" applyBorder="1" applyAlignment="1">
      <alignment horizontal="center"/>
    </xf>
    <xf numFmtId="44" fontId="11" fillId="9" borderId="12" xfId="1" quotePrefix="1" applyFont="1" applyFill="1" applyBorder="1" applyAlignment="1">
      <alignment horizontal="center"/>
    </xf>
    <xf numFmtId="44" fontId="11" fillId="9" borderId="12" xfId="1" applyFont="1" applyFill="1" applyBorder="1" applyAlignment="1">
      <alignment horizontal="center"/>
    </xf>
    <xf numFmtId="44" fontId="11" fillId="9" borderId="33" xfId="1" applyFont="1" applyFill="1" applyBorder="1" applyAlignment="1">
      <alignment horizontal="center"/>
    </xf>
    <xf numFmtId="44" fontId="11" fillId="9" borderId="26" xfId="1" quotePrefix="1" applyFont="1" applyFill="1" applyBorder="1" applyAlignment="1">
      <alignment horizontal="center"/>
    </xf>
    <xf numFmtId="44" fontId="11" fillId="9" borderId="63" xfId="4" applyFont="1" applyFill="1" applyBorder="1" applyAlignment="1">
      <alignment horizontal="center"/>
    </xf>
    <xf numFmtId="44" fontId="11" fillId="0" borderId="45" xfId="1" applyFont="1" applyFill="1" applyBorder="1" applyAlignment="1">
      <alignment horizontal="center"/>
    </xf>
    <xf numFmtId="44" fontId="4" fillId="6" borderId="24" xfId="1" applyFont="1" applyFill="1" applyBorder="1" applyAlignment="1" applyProtection="1">
      <alignment horizontal="center" vertical="center" wrapText="1"/>
    </xf>
    <xf numFmtId="44" fontId="19" fillId="0" borderId="0" xfId="1" applyFont="1" applyFill="1" applyBorder="1" applyAlignment="1">
      <alignment vertical="center"/>
    </xf>
    <xf numFmtId="0" fontId="11" fillId="0" borderId="70" xfId="3" applyFont="1" applyBorder="1" applyAlignment="1">
      <alignment horizontal="center" vertical="center" wrapText="1"/>
    </xf>
    <xf numFmtId="0" fontId="11" fillId="0" borderId="59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11" fillId="0" borderId="68" xfId="3" applyFont="1" applyBorder="1" applyAlignment="1">
      <alignment horizontal="left" vertical="center" wrapText="1"/>
    </xf>
    <xf numFmtId="0" fontId="11" fillId="0" borderId="29" xfId="3" applyFont="1" applyBorder="1" applyAlignment="1">
      <alignment horizontal="left" vertical="center" wrapText="1"/>
    </xf>
    <xf numFmtId="0" fontId="11" fillId="0" borderId="51" xfId="3" applyFont="1" applyBorder="1" applyAlignment="1">
      <alignment horizontal="left" vertical="center" wrapText="1"/>
    </xf>
    <xf numFmtId="3" fontId="7" fillId="7" borderId="8" xfId="3" applyNumberFormat="1" applyFont="1" applyFill="1" applyBorder="1" applyAlignment="1">
      <alignment horizontal="center" vertical="center" wrapText="1"/>
    </xf>
    <xf numFmtId="3" fontId="7" fillId="7" borderId="9" xfId="3" applyNumberFormat="1" applyFont="1" applyFill="1" applyBorder="1" applyAlignment="1">
      <alignment horizontal="center" vertical="center" wrapText="1"/>
    </xf>
    <xf numFmtId="3" fontId="7" fillId="6" borderId="5" xfId="3" applyNumberFormat="1" applyFont="1" applyFill="1" applyBorder="1" applyAlignment="1">
      <alignment horizontal="center" vertical="center" wrapText="1"/>
    </xf>
    <xf numFmtId="3" fontId="7" fillId="6" borderId="7" xfId="3" applyNumberFormat="1" applyFont="1" applyFill="1" applyBorder="1" applyAlignment="1">
      <alignment horizontal="center" vertical="center" wrapText="1"/>
    </xf>
    <xf numFmtId="0" fontId="11" fillId="0" borderId="50" xfId="3" applyFont="1" applyBorder="1" applyAlignment="1">
      <alignment horizontal="left" vertical="center"/>
    </xf>
    <xf numFmtId="0" fontId="11" fillId="0" borderId="29" xfId="3" applyFont="1" applyBorder="1" applyAlignment="1">
      <alignment horizontal="left" vertical="center"/>
    </xf>
    <xf numFmtId="0" fontId="11" fillId="0" borderId="21" xfId="3" applyFont="1" applyBorder="1" applyAlignment="1">
      <alignment horizontal="left" vertical="center"/>
    </xf>
    <xf numFmtId="3" fontId="7" fillId="6" borderId="1" xfId="3" applyNumberFormat="1" applyFont="1" applyFill="1" applyBorder="1" applyAlignment="1">
      <alignment horizontal="center" vertical="center"/>
    </xf>
    <xf numFmtId="3" fontId="7" fillId="6" borderId="3" xfId="3" applyNumberFormat="1" applyFont="1" applyFill="1" applyBorder="1" applyAlignment="1">
      <alignment horizontal="center" vertical="center"/>
    </xf>
    <xf numFmtId="0" fontId="11" fillId="0" borderId="51" xfId="3" applyFont="1" applyBorder="1" applyAlignment="1">
      <alignment horizontal="left" vertical="center"/>
    </xf>
  </cellXfs>
  <cellStyles count="6">
    <cellStyle name="Moneda" xfId="1" builtinId="4"/>
    <cellStyle name="Moneda 2" xfId="4" xr:uid="{3EAB06EF-5CB1-4E8C-8C28-654D4B888D27}"/>
    <cellStyle name="Normal" xfId="0" builtinId="0"/>
    <cellStyle name="Normal 2" xfId="3" xr:uid="{1BBDCDD2-80CF-4BEF-B031-28D8EBCBE7BE}"/>
    <cellStyle name="Normal 2 2" xfId="5" xr:uid="{DE44185A-07A6-43C4-8532-3BAED16DFBD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C\Organizaci&#243;n\Transpar&#232;ncia\SAC\2021\Portal%20Transp.%20-%20Salaris%20per%20categories%20Jarfels%20+%20SAC%201%20jul'21%20(taules'21)%20(amb%20note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C\Gesti&#243;n-Adci&#243;n\Retribuci&#243;n\2022\NETEJA%20-Desglose%20salarial%202022%20(con%20increm%202%25)%201104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FELS (0,9%) gen'21"/>
      <sheetName val="SAC (0,9%) gen'21 "/>
    </sheetNames>
    <sheetDataSet>
      <sheetData sheetId="0">
        <row r="5">
          <cell r="E5">
            <v>1839.7572154636246</v>
          </cell>
        </row>
      </sheetData>
      <sheetData sheetId="1">
        <row r="1">
          <cell r="G1"/>
          <cell r="H1"/>
          <cell r="I1"/>
          <cell r="J1"/>
        </row>
        <row r="2">
          <cell r="B2"/>
          <cell r="D2">
            <v>1.0089999999999999</v>
          </cell>
          <cell r="E2"/>
          <cell r="F2" t="str">
            <v>CONCEPTES SALARIALS FIXOS 2021</v>
          </cell>
          <cell r="G2"/>
          <cell r="H2"/>
          <cell r="I2"/>
          <cell r="J2"/>
          <cell r="K2"/>
        </row>
        <row r="3">
          <cell r="D3"/>
          <cell r="E3"/>
          <cell r="F3" t="str">
            <v>12 pagues</v>
          </cell>
          <cell r="G3" t="str">
            <v>12 pagues</v>
          </cell>
          <cell r="H3" t="str">
            <v>12 pagues</v>
          </cell>
          <cell r="I3" t="str">
            <v>2 pagues</v>
          </cell>
          <cell r="J3" t="str">
            <v>1 paga</v>
          </cell>
        </row>
        <row r="4">
          <cell r="B4" t="str">
            <v>LLOC de treball</v>
          </cell>
          <cell r="C4" t="str">
            <v>Categoria</v>
          </cell>
          <cell r="D4" t="str">
            <v>Gr. Cot.</v>
          </cell>
          <cell r="E4" t="str">
            <v>% JORN</v>
          </cell>
          <cell r="F4" t="str">
            <v>Salari Base Taules 2021</v>
          </cell>
          <cell r="G4" t="str">
            <v>Plus Conveni</v>
          </cell>
          <cell r="H4" t="str">
            <v>Plus Tòxic/Pen.</v>
          </cell>
          <cell r="I4" t="str">
            <v>Pagues extres (juny/desem)</v>
          </cell>
          <cell r="J4" t="str">
            <v>Paga Beneficis</v>
          </cell>
          <cell r="K4" t="str">
            <v>TOTAL BRUT FIX ANUAL 2021</v>
          </cell>
        </row>
        <row r="5">
          <cell r="B5" t="str">
            <v>Gerent</v>
          </cell>
          <cell r="C5" t="str">
            <v>Técnic/a Superior</v>
          </cell>
          <cell r="D5">
            <v>1</v>
          </cell>
          <cell r="E5">
            <v>1</v>
          </cell>
          <cell r="F5">
            <v>1903.12</v>
          </cell>
          <cell r="G5">
            <v>0</v>
          </cell>
          <cell r="H5">
            <v>0</v>
          </cell>
          <cell r="I5">
            <v>1903.12</v>
          </cell>
          <cell r="J5">
            <v>1903.12</v>
          </cell>
          <cell r="K5">
            <v>28546.799999999999</v>
          </cell>
        </row>
        <row r="6">
          <cell r="B6" t="str">
            <v>Director/a Area</v>
          </cell>
          <cell r="C6" t="str">
            <v>Técnic/a Superior</v>
          </cell>
          <cell r="D6">
            <v>1</v>
          </cell>
          <cell r="E6">
            <v>1</v>
          </cell>
          <cell r="F6">
            <v>1903.12</v>
          </cell>
          <cell r="G6">
            <v>0</v>
          </cell>
          <cell r="H6">
            <v>0</v>
          </cell>
          <cell r="I6">
            <v>1903.12</v>
          </cell>
          <cell r="J6">
            <v>1903.12</v>
          </cell>
          <cell r="K6">
            <v>28546.799999999999</v>
          </cell>
        </row>
        <row r="7">
          <cell r="B7" t="str">
            <v>Assesor/a Jurídica</v>
          </cell>
          <cell r="C7" t="str">
            <v>Tècnic/a Superior</v>
          </cell>
          <cell r="D7">
            <v>1</v>
          </cell>
          <cell r="E7">
            <v>1</v>
          </cell>
          <cell r="F7">
            <v>1903.12</v>
          </cell>
          <cell r="G7">
            <v>0</v>
          </cell>
          <cell r="H7">
            <v>0</v>
          </cell>
          <cell r="I7">
            <v>1903.12</v>
          </cell>
          <cell r="J7">
            <v>1903.12</v>
          </cell>
          <cell r="K7">
            <v>28546.799999999999</v>
          </cell>
        </row>
        <row r="8">
          <cell r="B8" t="str">
            <v>Tècnic/a Comunicació</v>
          </cell>
          <cell r="C8" t="str">
            <v>Tècnic/a Superior</v>
          </cell>
          <cell r="D8">
            <v>1</v>
          </cell>
          <cell r="E8">
            <v>1</v>
          </cell>
          <cell r="F8">
            <v>1903.12</v>
          </cell>
          <cell r="G8">
            <v>0</v>
          </cell>
          <cell r="H8">
            <v>0</v>
          </cell>
          <cell r="I8">
            <v>1903.12</v>
          </cell>
          <cell r="J8">
            <v>1903.12</v>
          </cell>
          <cell r="K8">
            <v>28546.799999999999</v>
          </cell>
        </row>
        <row r="9">
          <cell r="B9" t="str">
            <v>Coordinador/a Àrea</v>
          </cell>
          <cell r="C9" t="str">
            <v>Tècnic/a Mig</v>
          </cell>
          <cell r="D9">
            <v>2</v>
          </cell>
          <cell r="E9">
            <v>1</v>
          </cell>
          <cell r="F9">
            <v>1751.3</v>
          </cell>
          <cell r="G9">
            <v>0</v>
          </cell>
          <cell r="H9">
            <v>0</v>
          </cell>
          <cell r="I9">
            <v>1751.3</v>
          </cell>
          <cell r="J9">
            <v>1751.3</v>
          </cell>
          <cell r="K9">
            <v>26269.5</v>
          </cell>
        </row>
        <row r="10">
          <cell r="B10" t="str">
            <v>Cap de secció</v>
          </cell>
          <cell r="C10" t="str">
            <v>Cap de secció</v>
          </cell>
          <cell r="D10">
            <v>5</v>
          </cell>
          <cell r="E10">
            <v>1</v>
          </cell>
          <cell r="F10">
            <v>1438.97</v>
          </cell>
          <cell r="G10">
            <v>0</v>
          </cell>
          <cell r="H10">
            <v>0</v>
          </cell>
          <cell r="I10">
            <v>1438.97</v>
          </cell>
          <cell r="J10">
            <v>1438.97</v>
          </cell>
          <cell r="K10">
            <v>21584.55</v>
          </cell>
        </row>
        <row r="11">
          <cell r="B11" t="str">
            <v>Adva Tècnica</v>
          </cell>
          <cell r="C11" t="str">
            <v>Of. Administratiu/va</v>
          </cell>
          <cell r="D11">
            <v>5</v>
          </cell>
          <cell r="E11">
            <v>1</v>
          </cell>
          <cell r="F11">
            <v>1407.76</v>
          </cell>
          <cell r="G11">
            <v>0</v>
          </cell>
          <cell r="H11">
            <v>0</v>
          </cell>
          <cell r="I11">
            <v>1407.76</v>
          </cell>
          <cell r="J11">
            <v>1407.76</v>
          </cell>
          <cell r="K11">
            <v>21116.400000000001</v>
          </cell>
        </row>
        <row r="12">
          <cell r="B12" t="str">
            <v>Netejador/a</v>
          </cell>
          <cell r="C12" t="str">
            <v>Personal neteja</v>
          </cell>
          <cell r="D12">
            <v>10</v>
          </cell>
          <cell r="E12">
            <v>1</v>
          </cell>
          <cell r="F12">
            <v>1313.94</v>
          </cell>
          <cell r="G12">
            <v>0</v>
          </cell>
          <cell r="H12">
            <v>0</v>
          </cell>
          <cell r="I12">
            <v>1313.94</v>
          </cell>
          <cell r="J12">
            <v>1313.94</v>
          </cell>
          <cell r="K12">
            <v>19709.100000000002</v>
          </cell>
        </row>
        <row r="13">
          <cell r="B13" t="str">
            <v>Tècnica Jurídica</v>
          </cell>
          <cell r="C13" t="str">
            <v>Tècnic/a Superior</v>
          </cell>
          <cell r="D13">
            <v>1</v>
          </cell>
          <cell r="E13">
            <v>1</v>
          </cell>
          <cell r="F13">
            <v>1903.12</v>
          </cell>
          <cell r="G13">
            <v>0</v>
          </cell>
          <cell r="H13">
            <v>0</v>
          </cell>
          <cell r="I13">
            <v>1903.12</v>
          </cell>
          <cell r="J13">
            <v>1903.12</v>
          </cell>
          <cell r="K13">
            <v>28546.799999999999</v>
          </cell>
        </row>
        <row r="14">
          <cell r="B14" t="str">
            <v xml:space="preserve">Tècnica </v>
          </cell>
          <cell r="C14" t="str">
            <v>Tècnic/a Mig</v>
          </cell>
          <cell r="D14">
            <v>2</v>
          </cell>
          <cell r="E14">
            <v>1</v>
          </cell>
          <cell r="F14">
            <v>1751.3</v>
          </cell>
          <cell r="G14">
            <v>0</v>
          </cell>
          <cell r="H14">
            <v>0</v>
          </cell>
          <cell r="I14">
            <v>1751.3</v>
          </cell>
          <cell r="J14">
            <v>1751.3</v>
          </cell>
          <cell r="K14">
            <v>26269.5</v>
          </cell>
        </row>
        <row r="15">
          <cell r="B15" t="str">
            <v>Secretaria</v>
          </cell>
          <cell r="C15" t="str">
            <v>Of. Administratiu/va</v>
          </cell>
          <cell r="D15">
            <v>5</v>
          </cell>
          <cell r="E15">
            <v>1</v>
          </cell>
          <cell r="F15">
            <v>1407.76</v>
          </cell>
          <cell r="G15">
            <v>0</v>
          </cell>
          <cell r="H15">
            <v>0</v>
          </cell>
          <cell r="I15">
            <v>1407.76</v>
          </cell>
          <cell r="J15">
            <v>1407.76</v>
          </cell>
          <cell r="K15">
            <v>21116.400000000001</v>
          </cell>
        </row>
        <row r="16">
          <cell r="B16" t="str">
            <v>Adva Tècnica</v>
          </cell>
          <cell r="C16" t="str">
            <v>Of. Administratiu/va</v>
          </cell>
          <cell r="D16">
            <v>5</v>
          </cell>
          <cell r="E16">
            <v>1</v>
          </cell>
          <cell r="F16">
            <v>1407.76</v>
          </cell>
          <cell r="G16">
            <v>0</v>
          </cell>
          <cell r="H16">
            <v>0</v>
          </cell>
          <cell r="I16">
            <v>1407.76</v>
          </cell>
          <cell r="J16">
            <v>1407.76</v>
          </cell>
          <cell r="K16">
            <v>21116.400000000001</v>
          </cell>
        </row>
        <row r="17">
          <cell r="B17" t="str">
            <v>Administratiu/va</v>
          </cell>
          <cell r="C17" t="str">
            <v>Of. Administratiu/va</v>
          </cell>
          <cell r="D17">
            <v>5</v>
          </cell>
          <cell r="E17">
            <v>1</v>
          </cell>
          <cell r="F17">
            <v>1407.76</v>
          </cell>
          <cell r="G17">
            <v>0</v>
          </cell>
          <cell r="H17">
            <v>0</v>
          </cell>
          <cell r="I17">
            <v>1407.76</v>
          </cell>
          <cell r="J17">
            <v>1407.76</v>
          </cell>
          <cell r="K17">
            <v>21116.400000000001</v>
          </cell>
        </row>
        <row r="18">
          <cell r="B18" t="str">
            <v xml:space="preserve">Aux. Administratiu/va </v>
          </cell>
          <cell r="C18" t="str">
            <v>Aux. Administratiu/va</v>
          </cell>
          <cell r="D18">
            <v>7</v>
          </cell>
          <cell r="E18">
            <v>1</v>
          </cell>
          <cell r="F18">
            <v>1313.94</v>
          </cell>
          <cell r="G18">
            <v>0</v>
          </cell>
          <cell r="H18">
            <v>0</v>
          </cell>
          <cell r="I18">
            <v>1313.94</v>
          </cell>
          <cell r="J18">
            <v>1313.94</v>
          </cell>
          <cell r="K18">
            <v>19709.100000000002</v>
          </cell>
        </row>
        <row r="19">
          <cell r="B19" t="str">
            <v>Agent Energètic/a</v>
          </cell>
          <cell r="C19" t="str">
            <v>Personal Advo e Informat.</v>
          </cell>
          <cell r="D19">
            <v>7</v>
          </cell>
          <cell r="E19">
            <v>1</v>
          </cell>
          <cell r="F19">
            <v>1313.94</v>
          </cell>
          <cell r="G19">
            <v>0</v>
          </cell>
          <cell r="H19">
            <v>0</v>
          </cell>
          <cell r="I19">
            <v>1313.94</v>
          </cell>
          <cell r="J19">
            <v>1313.94</v>
          </cell>
          <cell r="K19">
            <v>19709.100000000002</v>
          </cell>
        </row>
        <row r="20">
          <cell r="B20" t="str">
            <v>Coordinador/a Àrea</v>
          </cell>
          <cell r="C20" t="str">
            <v>Tècnic/a Superior</v>
          </cell>
          <cell r="D20">
            <v>1</v>
          </cell>
          <cell r="E20">
            <v>1</v>
          </cell>
          <cell r="F20">
            <v>1903.12</v>
          </cell>
          <cell r="G20">
            <v>0</v>
          </cell>
          <cell r="H20">
            <v>0</v>
          </cell>
          <cell r="I20">
            <v>1903.12</v>
          </cell>
          <cell r="J20">
            <v>1903.12</v>
          </cell>
          <cell r="K20">
            <v>28546.799999999999</v>
          </cell>
        </row>
        <row r="21">
          <cell r="B21" t="str">
            <v>Cap d'equip</v>
          </cell>
          <cell r="C21" t="str">
            <v>Cap d'equip</v>
          </cell>
          <cell r="D21">
            <v>5</v>
          </cell>
          <cell r="E21">
            <v>1</v>
          </cell>
          <cell r="F21">
            <v>1636.61</v>
          </cell>
          <cell r="G21">
            <v>0</v>
          </cell>
          <cell r="H21">
            <v>0</v>
          </cell>
          <cell r="I21">
            <v>1636.61</v>
          </cell>
          <cell r="J21">
            <v>1636.61</v>
          </cell>
          <cell r="K21">
            <v>24549.149999999998</v>
          </cell>
        </row>
        <row r="22">
          <cell r="B22" t="str">
            <v xml:space="preserve">Inspector/Agente </v>
          </cell>
          <cell r="C22" t="str">
            <v>Insp./Agente Zona Reg.</v>
          </cell>
          <cell r="D22">
            <v>5</v>
          </cell>
          <cell r="E22">
            <v>1</v>
          </cell>
          <cell r="F22">
            <v>1438.97</v>
          </cell>
          <cell r="G22">
            <v>0</v>
          </cell>
          <cell r="H22">
            <v>0</v>
          </cell>
          <cell r="I22">
            <v>1438.97</v>
          </cell>
          <cell r="J22">
            <v>1438.97</v>
          </cell>
          <cell r="K22">
            <v>21584.55</v>
          </cell>
        </row>
        <row r="23">
          <cell r="B23" t="str">
            <v>Operari Manteniment</v>
          </cell>
          <cell r="C23" t="str">
            <v>Insp./Agente Zona Reg.</v>
          </cell>
          <cell r="D23">
            <v>5</v>
          </cell>
          <cell r="E23">
            <v>1</v>
          </cell>
          <cell r="F23">
            <v>1438.97</v>
          </cell>
          <cell r="G23">
            <v>0</v>
          </cell>
          <cell r="H23">
            <v>0</v>
          </cell>
          <cell r="I23">
            <v>1438.97</v>
          </cell>
          <cell r="J23">
            <v>1438.97</v>
          </cell>
          <cell r="K23">
            <v>21584.55</v>
          </cell>
        </row>
        <row r="24">
          <cell r="B24" t="str">
            <v>Administratiu/va</v>
          </cell>
          <cell r="C24" t="str">
            <v>Of. Administratiu/va</v>
          </cell>
          <cell r="D24">
            <v>5</v>
          </cell>
          <cell r="E24">
            <v>1</v>
          </cell>
          <cell r="F24">
            <v>1407.76</v>
          </cell>
          <cell r="G24">
            <v>0</v>
          </cell>
          <cell r="H24">
            <v>0</v>
          </cell>
          <cell r="I24">
            <v>1407.76</v>
          </cell>
          <cell r="J24">
            <v>1407.76</v>
          </cell>
          <cell r="K24">
            <v>21116.400000000001</v>
          </cell>
        </row>
        <row r="25">
          <cell r="B25" t="str">
            <v xml:space="preserve">Aux. Administratiu/va </v>
          </cell>
          <cell r="C25" t="str">
            <v>Aux. Administratiu/va</v>
          </cell>
          <cell r="D25">
            <v>7</v>
          </cell>
          <cell r="E25">
            <v>1</v>
          </cell>
          <cell r="F25">
            <v>1313.94</v>
          </cell>
          <cell r="G25">
            <v>0</v>
          </cell>
          <cell r="H25">
            <v>0</v>
          </cell>
          <cell r="I25">
            <v>1313.94</v>
          </cell>
          <cell r="J25">
            <v>1313.94</v>
          </cell>
          <cell r="K25">
            <v>19709.100000000002</v>
          </cell>
        </row>
        <row r="26">
          <cell r="B26" t="str">
            <v>Encarregat</v>
          </cell>
          <cell r="C26" t="str">
            <v xml:space="preserve">GR.1 Mandos - Nivell 1 </v>
          </cell>
          <cell r="D26">
            <v>4</v>
          </cell>
          <cell r="E26">
            <v>1</v>
          </cell>
          <cell r="F26">
            <v>1035.5341090771874</v>
          </cell>
          <cell r="G26">
            <v>871.67338133246244</v>
          </cell>
          <cell r="H26">
            <v>207.11755551959996</v>
          </cell>
          <cell r="I26">
            <v>2114.3143122250872</v>
          </cell>
          <cell r="J26">
            <v>1035.5341090771874</v>
          </cell>
          <cell r="K26">
            <v>30636.063284678359</v>
          </cell>
          <cell r="O26">
            <v>485.45007999999996</v>
          </cell>
          <cell r="P26">
            <v>102.91799999999999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>Conductor/a 1ª</v>
          </cell>
          <cell r="C27" t="str">
            <v>GR.2 Operarios - Nivell 1</v>
          </cell>
          <cell r="D27">
            <v>8</v>
          </cell>
          <cell r="E27">
            <v>1</v>
          </cell>
          <cell r="F27">
            <v>1035.5341090771874</v>
          </cell>
          <cell r="G27">
            <v>725.96334732652508</v>
          </cell>
          <cell r="H27">
            <v>207.11755551959996</v>
          </cell>
          <cell r="I27">
            <v>1968.6150119233121</v>
          </cell>
          <cell r="J27">
            <v>1035.5341090771874</v>
          </cell>
          <cell r="K27">
            <v>28596.144276003561</v>
          </cell>
        </row>
        <row r="28">
          <cell r="B28" t="str">
            <v>Conductor/a 2ª</v>
          </cell>
          <cell r="C28" t="str">
            <v xml:space="preserve">GR.2 Operarios - Nivell 2 </v>
          </cell>
          <cell r="D28">
            <v>8</v>
          </cell>
          <cell r="E28">
            <v>1</v>
          </cell>
          <cell r="F28">
            <v>973.26789123052481</v>
          </cell>
          <cell r="G28">
            <v>548.88227760000007</v>
          </cell>
          <cell r="H28">
            <v>194.17539059999999</v>
          </cell>
          <cell r="I28">
            <v>1713.9552047999996</v>
          </cell>
          <cell r="J28">
            <v>973.26789123052481</v>
          </cell>
          <cell r="K28">
            <v>24997.085013996821</v>
          </cell>
          <cell r="U28">
            <v>0</v>
          </cell>
          <cell r="X28">
            <v>0</v>
          </cell>
        </row>
        <row r="29">
          <cell r="B29" t="str">
            <v>Mecànic/a</v>
          </cell>
          <cell r="C29" t="str">
            <v xml:space="preserve">GR.2 Operarios - Nivell 3 </v>
          </cell>
          <cell r="D29">
            <v>8</v>
          </cell>
          <cell r="E29">
            <v>1</v>
          </cell>
          <cell r="F29">
            <v>1023.0937459528498</v>
          </cell>
          <cell r="G29">
            <v>541.07529312746237</v>
          </cell>
          <cell r="H29">
            <v>204.61660244973748</v>
          </cell>
          <cell r="I29">
            <v>1768.7856415300498</v>
          </cell>
          <cell r="J29">
            <v>1023.0937459528498</v>
          </cell>
          <cell r="K29">
            <v>25786.092727373551</v>
          </cell>
          <cell r="U29">
            <v>0</v>
          </cell>
          <cell r="W29">
            <v>0</v>
          </cell>
          <cell r="X29">
            <v>0</v>
          </cell>
        </row>
        <row r="30">
          <cell r="B30" t="str">
            <v>Peó/na</v>
          </cell>
          <cell r="C30" t="str">
            <v>GR.2 Operarios - Nivell 4</v>
          </cell>
          <cell r="D30">
            <v>10</v>
          </cell>
          <cell r="E30">
            <v>1</v>
          </cell>
          <cell r="F30">
            <v>973.26789123052481</v>
          </cell>
          <cell r="G30">
            <v>468.55838780561237</v>
          </cell>
          <cell r="H30">
            <v>194.65572498693743</v>
          </cell>
          <cell r="I30">
            <v>1636.4820040230745</v>
          </cell>
          <cell r="J30">
            <v>973.26789123052481</v>
          </cell>
          <cell r="K30">
            <v>23884.015947553573</v>
          </cell>
          <cell r="U30">
            <v>0</v>
          </cell>
          <cell r="X30">
            <v>0</v>
          </cell>
        </row>
        <row r="31">
          <cell r="B31" t="str">
            <v>Tècnic/a</v>
          </cell>
          <cell r="C31" t="str">
            <v>GR.3 Personal Advo. - Nivell 1</v>
          </cell>
          <cell r="D31">
            <v>1</v>
          </cell>
          <cell r="E31">
            <v>1</v>
          </cell>
          <cell r="F31">
            <v>1023.0937459528498</v>
          </cell>
          <cell r="G31">
            <v>516.94592617016247</v>
          </cell>
          <cell r="H31">
            <v>0</v>
          </cell>
          <cell r="I31">
            <v>1540.02893841885</v>
          </cell>
          <cell r="J31">
            <v>1023.0937459528498</v>
          </cell>
          <cell r="K31">
            <v>22583.627688266701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B32" t="str">
            <v>Ajudant/a Titulat/da</v>
          </cell>
          <cell r="C32" t="str">
            <v>GR.3 Personal Advo. - Nivell 1</v>
          </cell>
          <cell r="D32">
            <v>2</v>
          </cell>
          <cell r="E32">
            <v>1</v>
          </cell>
          <cell r="F32">
            <v>1023.0937459528498</v>
          </cell>
          <cell r="G32">
            <v>516.94592617016247</v>
          </cell>
          <cell r="H32">
            <v>0</v>
          </cell>
          <cell r="I32">
            <v>1540.02893841885</v>
          </cell>
          <cell r="J32">
            <v>1023.0937459528498</v>
          </cell>
          <cell r="K32">
            <v>22583.627688266701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B33" t="str">
            <v>Coordinador/a Àrea</v>
          </cell>
          <cell r="C33" t="str">
            <v>GR.3 Personal Advo. - Nivell 1</v>
          </cell>
          <cell r="D33">
            <v>4</v>
          </cell>
          <cell r="E33">
            <v>1</v>
          </cell>
          <cell r="F33">
            <v>1023.0937459528498</v>
          </cell>
          <cell r="G33">
            <v>516.94592617016247</v>
          </cell>
          <cell r="H33">
            <v>0</v>
          </cell>
          <cell r="I33">
            <v>1540.02893841885</v>
          </cell>
          <cell r="J33">
            <v>1023.0937459528498</v>
          </cell>
          <cell r="K33">
            <v>22583.627688266701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B34" t="str">
            <v>Oficial Administratiu/va</v>
          </cell>
          <cell r="C34" t="str">
            <v>GR.3 Personal Advo. - Nivell 1</v>
          </cell>
          <cell r="D34">
            <v>5</v>
          </cell>
          <cell r="E34">
            <v>1</v>
          </cell>
          <cell r="F34">
            <v>1023.0937459528498</v>
          </cell>
          <cell r="G34">
            <v>516.94592617016247</v>
          </cell>
          <cell r="H34">
            <v>0</v>
          </cell>
          <cell r="I34">
            <v>1540.02893841885</v>
          </cell>
          <cell r="J34">
            <v>1023.0937459528498</v>
          </cell>
          <cell r="K34">
            <v>22583.627688266701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B35" t="str">
            <v xml:space="preserve">Aux. Administratiu/va </v>
          </cell>
          <cell r="C35" t="str">
            <v xml:space="preserve">GR.3 Personal Advo. - Nivell 2 </v>
          </cell>
          <cell r="D35">
            <v>7</v>
          </cell>
          <cell r="E35">
            <v>1</v>
          </cell>
          <cell r="F35">
            <v>1023.0937459528498</v>
          </cell>
          <cell r="G35">
            <v>412.88266431472499</v>
          </cell>
          <cell r="H35">
            <v>0</v>
          </cell>
          <cell r="I35">
            <v>1435.9764102675747</v>
          </cell>
          <cell r="J35">
            <v>1023.0937459528498</v>
          </cell>
          <cell r="K35">
            <v>21126.763489698897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U36"/>
          <cell r="V36"/>
          <cell r="W36"/>
          <cell r="X36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1">
          <cell r="F41"/>
        </row>
        <row r="42">
          <cell r="F42"/>
        </row>
        <row r="43">
          <cell r="F43"/>
        </row>
        <row r="44">
          <cell r="F44"/>
        </row>
        <row r="45">
          <cell r="F45"/>
        </row>
        <row r="46">
          <cell r="F4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ios Neteja (dic'17)"/>
      <sheetName val="Salarios Neteja (ene'18)"/>
      <sheetName val="jul'18 (1,75%)"/>
      <sheetName val="Ene'19 (2,25%)"/>
      <sheetName val="jul'19 (2,5%) "/>
      <sheetName val="ene'20 (2%)"/>
      <sheetName val="ene'21(0,9%)"/>
      <sheetName val="ene'22(2%)"/>
      <sheetName val="cálc antig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1">
          <cell r="AC121">
            <v>1056.2406414119998</v>
          </cell>
          <cell r="AD121">
            <v>889.10777865600005</v>
          </cell>
          <cell r="AE121">
            <v>211.26492449999998</v>
          </cell>
          <cell r="AG121">
            <v>2156.6028469319995</v>
          </cell>
        </row>
        <row r="122">
          <cell r="AC122">
            <v>1043.559497124</v>
          </cell>
          <cell r="AD122">
            <v>636.17773687199997</v>
          </cell>
          <cell r="AE122">
            <v>208.713998952</v>
          </cell>
          <cell r="AG122">
            <v>1888.4302376759999</v>
          </cell>
        </row>
        <row r="124">
          <cell r="AC124">
            <v>1056.2406414119998</v>
          </cell>
          <cell r="AD124">
            <v>740.48224816799996</v>
          </cell>
          <cell r="AE124">
            <v>211.26492449999998</v>
          </cell>
          <cell r="AG124">
            <v>2007.9878140799999</v>
          </cell>
        </row>
        <row r="125">
          <cell r="AC125">
            <v>992.74044124799991</v>
          </cell>
          <cell r="AD125">
            <v>561.22461583199993</v>
          </cell>
          <cell r="AE125">
            <v>198.54178966799998</v>
          </cell>
          <cell r="AG125">
            <v>1752.5068467479998</v>
          </cell>
        </row>
        <row r="126">
          <cell r="AC126">
            <v>1043.559497124</v>
          </cell>
          <cell r="AD126">
            <v>551.89221742799998</v>
          </cell>
          <cell r="AE126">
            <v>208.713998952</v>
          </cell>
          <cell r="AG126">
            <v>1804.165713504</v>
          </cell>
        </row>
        <row r="127">
          <cell r="AC127">
            <v>992.74044124799991</v>
          </cell>
          <cell r="AD127">
            <v>477.92587417199996</v>
          </cell>
          <cell r="AE127">
            <v>198.54178966799998</v>
          </cell>
          <cell r="AG127">
            <v>1669.2081050879997</v>
          </cell>
        </row>
        <row r="132">
          <cell r="AC132">
            <v>1043.559497124</v>
          </cell>
          <cell r="AD132">
            <v>527.285758644</v>
          </cell>
          <cell r="AE132">
            <v>0</v>
          </cell>
          <cell r="AG132">
            <v>1570.8347581319997</v>
          </cell>
        </row>
        <row r="133">
          <cell r="AC133">
            <v>1043.559497124</v>
          </cell>
          <cell r="AD133">
            <v>421.13366341199992</v>
          </cell>
          <cell r="AE133">
            <v>0</v>
          </cell>
          <cell r="AG133">
            <v>1464.6931605359998</v>
          </cell>
        </row>
        <row r="140">
          <cell r="AC140">
            <v>2.0995271999999998</v>
          </cell>
        </row>
        <row r="141">
          <cell r="AC141">
            <v>9.4478723999999978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18F7-B376-42AC-A025-BA65D9132A25}">
  <sheetPr>
    <tabColor theme="5" tint="0.39997558519241921"/>
    <pageSetUpPr fitToPage="1"/>
  </sheetPr>
  <dimension ref="A1:ID61"/>
  <sheetViews>
    <sheetView tabSelected="1" zoomScale="80" zoomScaleNormal="80" workbookViewId="0">
      <selection activeCell="N11" sqref="N11"/>
    </sheetView>
  </sheetViews>
  <sheetFormatPr baseColWidth="10" defaultRowHeight="12.75" x14ac:dyDescent="0.2"/>
  <cols>
    <col min="1" max="1" width="18.42578125" style="2" customWidth="1"/>
    <col min="2" max="2" width="20.140625" style="2" bestFit="1" customWidth="1"/>
    <col min="3" max="3" width="24.5703125" style="2" bestFit="1" customWidth="1"/>
    <col min="4" max="4" width="6" style="2" customWidth="1"/>
    <col min="5" max="5" width="8.140625" style="2" customWidth="1"/>
    <col min="6" max="6" width="14.140625" style="3" customWidth="1"/>
    <col min="7" max="7" width="11.5703125" style="6" customWidth="1"/>
    <col min="8" max="9" width="11" style="6" customWidth="1"/>
    <col min="10" max="10" width="12.140625" style="6" customWidth="1"/>
    <col min="11" max="11" width="11.28515625" style="6" bestFit="1" customWidth="1"/>
    <col min="12" max="12" width="14.28515625" style="2" customWidth="1"/>
    <col min="13" max="13" width="1.28515625" style="2" customWidth="1"/>
    <col min="14" max="14" width="12" style="12" customWidth="1"/>
    <col min="15" max="15" width="15.5703125" style="12" customWidth="1"/>
    <col min="16" max="16" width="10.28515625" style="12" customWidth="1"/>
    <col min="17" max="17" width="9.5703125" style="12" customWidth="1"/>
    <col min="18" max="18" width="18.5703125" style="105" customWidth="1"/>
    <col min="19" max="19" width="14.85546875" style="13" bestFit="1" customWidth="1"/>
    <col min="20" max="20" width="1.28515625" style="2" customWidth="1"/>
    <col min="21" max="21" width="12.140625" style="13" bestFit="1" customWidth="1"/>
    <col min="22" max="22" width="9.140625" style="13" customWidth="1"/>
    <col min="23" max="23" width="15.140625" style="13" bestFit="1" customWidth="1"/>
    <col min="24" max="24" width="9.7109375" style="13" customWidth="1"/>
    <col min="25" max="26" width="9.140625" style="13" customWidth="1"/>
    <col min="27" max="28" width="9.5703125" style="13" bestFit="1" customWidth="1"/>
    <col min="29" max="29" width="2.42578125" style="2" customWidth="1"/>
    <col min="30" max="30" width="12.7109375" style="2" customWidth="1"/>
    <col min="31" max="31" width="14.5703125" style="2" bestFit="1" customWidth="1"/>
    <col min="32" max="32" width="1.7109375" style="2" customWidth="1"/>
    <col min="33" max="240" width="11.42578125" style="2"/>
    <col min="241" max="241" width="0" style="2" hidden="1" customWidth="1"/>
    <col min="242" max="242" width="31.28515625" style="2" customWidth="1"/>
    <col min="243" max="243" width="10" style="2" customWidth="1"/>
    <col min="244" max="244" width="10.85546875" style="2" customWidth="1"/>
    <col min="245" max="245" width="2.85546875" style="2" customWidth="1"/>
    <col min="246" max="251" width="0" style="2" hidden="1" customWidth="1"/>
    <col min="252" max="252" width="14.42578125" style="2" customWidth="1"/>
    <col min="253" max="253" width="9.42578125" style="2" customWidth="1"/>
    <col min="254" max="254" width="0" style="2" hidden="1" customWidth="1"/>
    <col min="255" max="255" width="7.140625" style="2" customWidth="1"/>
    <col min="256" max="261" width="0" style="2" hidden="1" customWidth="1"/>
    <col min="262" max="262" width="15.28515625" style="2" customWidth="1"/>
    <col min="263" max="264" width="14.7109375" style="2" customWidth="1"/>
    <col min="265" max="265" width="12.5703125" style="2" customWidth="1"/>
    <col min="266" max="266" width="12.140625" style="2" customWidth="1"/>
    <col min="267" max="267" width="12.42578125" style="2" customWidth="1"/>
    <col min="268" max="268" width="14.28515625" style="2" customWidth="1"/>
    <col min="269" max="269" width="10.42578125" style="2" customWidth="1"/>
    <col min="270" max="270" width="14.28515625" style="2" customWidth="1"/>
    <col min="271" max="271" width="13.42578125" style="2" customWidth="1"/>
    <col min="272" max="272" width="15.7109375" style="2" customWidth="1"/>
    <col min="273" max="275" width="13.42578125" style="2" customWidth="1"/>
    <col min="276" max="276" width="44" style="2" customWidth="1"/>
    <col min="277" max="277" width="11.42578125" style="2"/>
    <col min="278" max="278" width="20.7109375" style="2" bestFit="1" customWidth="1"/>
    <col min="279" max="496" width="11.42578125" style="2"/>
    <col min="497" max="497" width="0" style="2" hidden="1" customWidth="1"/>
    <col min="498" max="498" width="31.28515625" style="2" customWidth="1"/>
    <col min="499" max="499" width="10" style="2" customWidth="1"/>
    <col min="500" max="500" width="10.85546875" style="2" customWidth="1"/>
    <col min="501" max="501" width="2.85546875" style="2" customWidth="1"/>
    <col min="502" max="507" width="0" style="2" hidden="1" customWidth="1"/>
    <col min="508" max="508" width="14.42578125" style="2" customWidth="1"/>
    <col min="509" max="509" width="9.42578125" style="2" customWidth="1"/>
    <col min="510" max="510" width="0" style="2" hidden="1" customWidth="1"/>
    <col min="511" max="511" width="7.140625" style="2" customWidth="1"/>
    <col min="512" max="517" width="0" style="2" hidden="1" customWidth="1"/>
    <col min="518" max="518" width="15.28515625" style="2" customWidth="1"/>
    <col min="519" max="520" width="14.7109375" style="2" customWidth="1"/>
    <col min="521" max="521" width="12.5703125" style="2" customWidth="1"/>
    <col min="522" max="522" width="12.140625" style="2" customWidth="1"/>
    <col min="523" max="523" width="12.42578125" style="2" customWidth="1"/>
    <col min="524" max="524" width="14.28515625" style="2" customWidth="1"/>
    <col min="525" max="525" width="10.42578125" style="2" customWidth="1"/>
    <col min="526" max="526" width="14.28515625" style="2" customWidth="1"/>
    <col min="527" max="527" width="13.42578125" style="2" customWidth="1"/>
    <col min="528" max="528" width="15.7109375" style="2" customWidth="1"/>
    <col min="529" max="531" width="13.42578125" style="2" customWidth="1"/>
    <col min="532" max="532" width="44" style="2" customWidth="1"/>
    <col min="533" max="533" width="11.42578125" style="2"/>
    <col min="534" max="534" width="20.7109375" style="2" bestFit="1" customWidth="1"/>
    <col min="535" max="752" width="11.42578125" style="2"/>
    <col min="753" max="753" width="0" style="2" hidden="1" customWidth="1"/>
    <col min="754" max="754" width="31.28515625" style="2" customWidth="1"/>
    <col min="755" max="755" width="10" style="2" customWidth="1"/>
    <col min="756" max="756" width="10.85546875" style="2" customWidth="1"/>
    <col min="757" max="757" width="2.85546875" style="2" customWidth="1"/>
    <col min="758" max="763" width="0" style="2" hidden="1" customWidth="1"/>
    <col min="764" max="764" width="14.42578125" style="2" customWidth="1"/>
    <col min="765" max="765" width="9.42578125" style="2" customWidth="1"/>
    <col min="766" max="766" width="0" style="2" hidden="1" customWidth="1"/>
    <col min="767" max="767" width="7.140625" style="2" customWidth="1"/>
    <col min="768" max="773" width="0" style="2" hidden="1" customWidth="1"/>
    <col min="774" max="774" width="15.28515625" style="2" customWidth="1"/>
    <col min="775" max="776" width="14.7109375" style="2" customWidth="1"/>
    <col min="777" max="777" width="12.5703125" style="2" customWidth="1"/>
    <col min="778" max="778" width="12.140625" style="2" customWidth="1"/>
    <col min="779" max="779" width="12.42578125" style="2" customWidth="1"/>
    <col min="780" max="780" width="14.28515625" style="2" customWidth="1"/>
    <col min="781" max="781" width="10.42578125" style="2" customWidth="1"/>
    <col min="782" max="782" width="14.28515625" style="2" customWidth="1"/>
    <col min="783" max="783" width="13.42578125" style="2" customWidth="1"/>
    <col min="784" max="784" width="15.7109375" style="2" customWidth="1"/>
    <col min="785" max="787" width="13.42578125" style="2" customWidth="1"/>
    <col min="788" max="788" width="44" style="2" customWidth="1"/>
    <col min="789" max="789" width="11.42578125" style="2"/>
    <col min="790" max="790" width="20.7109375" style="2" bestFit="1" customWidth="1"/>
    <col min="791" max="1008" width="11.42578125" style="2"/>
    <col min="1009" max="1009" width="0" style="2" hidden="1" customWidth="1"/>
    <col min="1010" max="1010" width="31.28515625" style="2" customWidth="1"/>
    <col min="1011" max="1011" width="10" style="2" customWidth="1"/>
    <col min="1012" max="1012" width="10.85546875" style="2" customWidth="1"/>
    <col min="1013" max="1013" width="2.85546875" style="2" customWidth="1"/>
    <col min="1014" max="1019" width="0" style="2" hidden="1" customWidth="1"/>
    <col min="1020" max="1020" width="14.42578125" style="2" customWidth="1"/>
    <col min="1021" max="1021" width="9.42578125" style="2" customWidth="1"/>
    <col min="1022" max="1022" width="0" style="2" hidden="1" customWidth="1"/>
    <col min="1023" max="1023" width="7.140625" style="2" customWidth="1"/>
    <col min="1024" max="1029" width="0" style="2" hidden="1" customWidth="1"/>
    <col min="1030" max="1030" width="15.28515625" style="2" customWidth="1"/>
    <col min="1031" max="1032" width="14.7109375" style="2" customWidth="1"/>
    <col min="1033" max="1033" width="12.5703125" style="2" customWidth="1"/>
    <col min="1034" max="1034" width="12.140625" style="2" customWidth="1"/>
    <col min="1035" max="1035" width="12.42578125" style="2" customWidth="1"/>
    <col min="1036" max="1036" width="14.28515625" style="2" customWidth="1"/>
    <col min="1037" max="1037" width="10.42578125" style="2" customWidth="1"/>
    <col min="1038" max="1038" width="14.28515625" style="2" customWidth="1"/>
    <col min="1039" max="1039" width="13.42578125" style="2" customWidth="1"/>
    <col min="1040" max="1040" width="15.7109375" style="2" customWidth="1"/>
    <col min="1041" max="1043" width="13.42578125" style="2" customWidth="1"/>
    <col min="1044" max="1044" width="44" style="2" customWidth="1"/>
    <col min="1045" max="1045" width="11.42578125" style="2"/>
    <col min="1046" max="1046" width="20.7109375" style="2" bestFit="1" customWidth="1"/>
    <col min="1047" max="1264" width="11.42578125" style="2"/>
    <col min="1265" max="1265" width="0" style="2" hidden="1" customWidth="1"/>
    <col min="1266" max="1266" width="31.28515625" style="2" customWidth="1"/>
    <col min="1267" max="1267" width="10" style="2" customWidth="1"/>
    <col min="1268" max="1268" width="10.85546875" style="2" customWidth="1"/>
    <col min="1269" max="1269" width="2.85546875" style="2" customWidth="1"/>
    <col min="1270" max="1275" width="0" style="2" hidden="1" customWidth="1"/>
    <col min="1276" max="1276" width="14.42578125" style="2" customWidth="1"/>
    <col min="1277" max="1277" width="9.42578125" style="2" customWidth="1"/>
    <col min="1278" max="1278" width="0" style="2" hidden="1" customWidth="1"/>
    <col min="1279" max="1279" width="7.140625" style="2" customWidth="1"/>
    <col min="1280" max="1285" width="0" style="2" hidden="1" customWidth="1"/>
    <col min="1286" max="1286" width="15.28515625" style="2" customWidth="1"/>
    <col min="1287" max="1288" width="14.7109375" style="2" customWidth="1"/>
    <col min="1289" max="1289" width="12.5703125" style="2" customWidth="1"/>
    <col min="1290" max="1290" width="12.140625" style="2" customWidth="1"/>
    <col min="1291" max="1291" width="12.42578125" style="2" customWidth="1"/>
    <col min="1292" max="1292" width="14.28515625" style="2" customWidth="1"/>
    <col min="1293" max="1293" width="10.42578125" style="2" customWidth="1"/>
    <col min="1294" max="1294" width="14.28515625" style="2" customWidth="1"/>
    <col min="1295" max="1295" width="13.42578125" style="2" customWidth="1"/>
    <col min="1296" max="1296" width="15.7109375" style="2" customWidth="1"/>
    <col min="1297" max="1299" width="13.42578125" style="2" customWidth="1"/>
    <col min="1300" max="1300" width="44" style="2" customWidth="1"/>
    <col min="1301" max="1301" width="11.42578125" style="2"/>
    <col min="1302" max="1302" width="20.7109375" style="2" bestFit="1" customWidth="1"/>
    <col min="1303" max="1520" width="11.42578125" style="2"/>
    <col min="1521" max="1521" width="0" style="2" hidden="1" customWidth="1"/>
    <col min="1522" max="1522" width="31.28515625" style="2" customWidth="1"/>
    <col min="1523" max="1523" width="10" style="2" customWidth="1"/>
    <col min="1524" max="1524" width="10.85546875" style="2" customWidth="1"/>
    <col min="1525" max="1525" width="2.85546875" style="2" customWidth="1"/>
    <col min="1526" max="1531" width="0" style="2" hidden="1" customWidth="1"/>
    <col min="1532" max="1532" width="14.42578125" style="2" customWidth="1"/>
    <col min="1533" max="1533" width="9.42578125" style="2" customWidth="1"/>
    <col min="1534" max="1534" width="0" style="2" hidden="1" customWidth="1"/>
    <col min="1535" max="1535" width="7.140625" style="2" customWidth="1"/>
    <col min="1536" max="1541" width="0" style="2" hidden="1" customWidth="1"/>
    <col min="1542" max="1542" width="15.28515625" style="2" customWidth="1"/>
    <col min="1543" max="1544" width="14.7109375" style="2" customWidth="1"/>
    <col min="1545" max="1545" width="12.5703125" style="2" customWidth="1"/>
    <col min="1546" max="1546" width="12.140625" style="2" customWidth="1"/>
    <col min="1547" max="1547" width="12.42578125" style="2" customWidth="1"/>
    <col min="1548" max="1548" width="14.28515625" style="2" customWidth="1"/>
    <col min="1549" max="1549" width="10.42578125" style="2" customWidth="1"/>
    <col min="1550" max="1550" width="14.28515625" style="2" customWidth="1"/>
    <col min="1551" max="1551" width="13.42578125" style="2" customWidth="1"/>
    <col min="1552" max="1552" width="15.7109375" style="2" customWidth="1"/>
    <col min="1553" max="1555" width="13.42578125" style="2" customWidth="1"/>
    <col min="1556" max="1556" width="44" style="2" customWidth="1"/>
    <col min="1557" max="1557" width="11.42578125" style="2"/>
    <col min="1558" max="1558" width="20.7109375" style="2" bestFit="1" customWidth="1"/>
    <col min="1559" max="1776" width="11.42578125" style="2"/>
    <col min="1777" max="1777" width="0" style="2" hidden="1" customWidth="1"/>
    <col min="1778" max="1778" width="31.28515625" style="2" customWidth="1"/>
    <col min="1779" max="1779" width="10" style="2" customWidth="1"/>
    <col min="1780" max="1780" width="10.85546875" style="2" customWidth="1"/>
    <col min="1781" max="1781" width="2.85546875" style="2" customWidth="1"/>
    <col min="1782" max="1787" width="0" style="2" hidden="1" customWidth="1"/>
    <col min="1788" max="1788" width="14.42578125" style="2" customWidth="1"/>
    <col min="1789" max="1789" width="9.42578125" style="2" customWidth="1"/>
    <col min="1790" max="1790" width="0" style="2" hidden="1" customWidth="1"/>
    <col min="1791" max="1791" width="7.140625" style="2" customWidth="1"/>
    <col min="1792" max="1797" width="0" style="2" hidden="1" customWidth="1"/>
    <col min="1798" max="1798" width="15.28515625" style="2" customWidth="1"/>
    <col min="1799" max="1800" width="14.7109375" style="2" customWidth="1"/>
    <col min="1801" max="1801" width="12.5703125" style="2" customWidth="1"/>
    <col min="1802" max="1802" width="12.140625" style="2" customWidth="1"/>
    <col min="1803" max="1803" width="12.42578125" style="2" customWidth="1"/>
    <col min="1804" max="1804" width="14.28515625" style="2" customWidth="1"/>
    <col min="1805" max="1805" width="10.42578125" style="2" customWidth="1"/>
    <col min="1806" max="1806" width="14.28515625" style="2" customWidth="1"/>
    <col min="1807" max="1807" width="13.42578125" style="2" customWidth="1"/>
    <col min="1808" max="1808" width="15.7109375" style="2" customWidth="1"/>
    <col min="1809" max="1811" width="13.42578125" style="2" customWidth="1"/>
    <col min="1812" max="1812" width="44" style="2" customWidth="1"/>
    <col min="1813" max="1813" width="11.42578125" style="2"/>
    <col min="1814" max="1814" width="20.7109375" style="2" bestFit="1" customWidth="1"/>
    <col min="1815" max="2032" width="11.42578125" style="2"/>
    <col min="2033" max="2033" width="0" style="2" hidden="1" customWidth="1"/>
    <col min="2034" max="2034" width="31.28515625" style="2" customWidth="1"/>
    <col min="2035" max="2035" width="10" style="2" customWidth="1"/>
    <col min="2036" max="2036" width="10.85546875" style="2" customWidth="1"/>
    <col min="2037" max="2037" width="2.85546875" style="2" customWidth="1"/>
    <col min="2038" max="2043" width="0" style="2" hidden="1" customWidth="1"/>
    <col min="2044" max="2044" width="14.42578125" style="2" customWidth="1"/>
    <col min="2045" max="2045" width="9.42578125" style="2" customWidth="1"/>
    <col min="2046" max="2046" width="0" style="2" hidden="1" customWidth="1"/>
    <col min="2047" max="2047" width="7.140625" style="2" customWidth="1"/>
    <col min="2048" max="2053" width="0" style="2" hidden="1" customWidth="1"/>
    <col min="2054" max="2054" width="15.28515625" style="2" customWidth="1"/>
    <col min="2055" max="2056" width="14.7109375" style="2" customWidth="1"/>
    <col min="2057" max="2057" width="12.5703125" style="2" customWidth="1"/>
    <col min="2058" max="2058" width="12.140625" style="2" customWidth="1"/>
    <col min="2059" max="2059" width="12.42578125" style="2" customWidth="1"/>
    <col min="2060" max="2060" width="14.28515625" style="2" customWidth="1"/>
    <col min="2061" max="2061" width="10.42578125" style="2" customWidth="1"/>
    <col min="2062" max="2062" width="14.28515625" style="2" customWidth="1"/>
    <col min="2063" max="2063" width="13.42578125" style="2" customWidth="1"/>
    <col min="2064" max="2064" width="15.7109375" style="2" customWidth="1"/>
    <col min="2065" max="2067" width="13.42578125" style="2" customWidth="1"/>
    <col min="2068" max="2068" width="44" style="2" customWidth="1"/>
    <col min="2069" max="2069" width="11.42578125" style="2"/>
    <col min="2070" max="2070" width="20.7109375" style="2" bestFit="1" customWidth="1"/>
    <col min="2071" max="2288" width="11.42578125" style="2"/>
    <col min="2289" max="2289" width="0" style="2" hidden="1" customWidth="1"/>
    <col min="2290" max="2290" width="31.28515625" style="2" customWidth="1"/>
    <col min="2291" max="2291" width="10" style="2" customWidth="1"/>
    <col min="2292" max="2292" width="10.85546875" style="2" customWidth="1"/>
    <col min="2293" max="2293" width="2.85546875" style="2" customWidth="1"/>
    <col min="2294" max="2299" width="0" style="2" hidden="1" customWidth="1"/>
    <col min="2300" max="2300" width="14.42578125" style="2" customWidth="1"/>
    <col min="2301" max="2301" width="9.42578125" style="2" customWidth="1"/>
    <col min="2302" max="2302" width="0" style="2" hidden="1" customWidth="1"/>
    <col min="2303" max="2303" width="7.140625" style="2" customWidth="1"/>
    <col min="2304" max="2309" width="0" style="2" hidden="1" customWidth="1"/>
    <col min="2310" max="2310" width="15.28515625" style="2" customWidth="1"/>
    <col min="2311" max="2312" width="14.7109375" style="2" customWidth="1"/>
    <col min="2313" max="2313" width="12.5703125" style="2" customWidth="1"/>
    <col min="2314" max="2314" width="12.140625" style="2" customWidth="1"/>
    <col min="2315" max="2315" width="12.42578125" style="2" customWidth="1"/>
    <col min="2316" max="2316" width="14.28515625" style="2" customWidth="1"/>
    <col min="2317" max="2317" width="10.42578125" style="2" customWidth="1"/>
    <col min="2318" max="2318" width="14.28515625" style="2" customWidth="1"/>
    <col min="2319" max="2319" width="13.42578125" style="2" customWidth="1"/>
    <col min="2320" max="2320" width="15.7109375" style="2" customWidth="1"/>
    <col min="2321" max="2323" width="13.42578125" style="2" customWidth="1"/>
    <col min="2324" max="2324" width="44" style="2" customWidth="1"/>
    <col min="2325" max="2325" width="11.42578125" style="2"/>
    <col min="2326" max="2326" width="20.7109375" style="2" bestFit="1" customWidth="1"/>
    <col min="2327" max="2544" width="11.42578125" style="2"/>
    <col min="2545" max="2545" width="0" style="2" hidden="1" customWidth="1"/>
    <col min="2546" max="2546" width="31.28515625" style="2" customWidth="1"/>
    <col min="2547" max="2547" width="10" style="2" customWidth="1"/>
    <col min="2548" max="2548" width="10.85546875" style="2" customWidth="1"/>
    <col min="2549" max="2549" width="2.85546875" style="2" customWidth="1"/>
    <col min="2550" max="2555" width="0" style="2" hidden="1" customWidth="1"/>
    <col min="2556" max="2556" width="14.42578125" style="2" customWidth="1"/>
    <col min="2557" max="2557" width="9.42578125" style="2" customWidth="1"/>
    <col min="2558" max="2558" width="0" style="2" hidden="1" customWidth="1"/>
    <col min="2559" max="2559" width="7.140625" style="2" customWidth="1"/>
    <col min="2560" max="2565" width="0" style="2" hidden="1" customWidth="1"/>
    <col min="2566" max="2566" width="15.28515625" style="2" customWidth="1"/>
    <col min="2567" max="2568" width="14.7109375" style="2" customWidth="1"/>
    <col min="2569" max="2569" width="12.5703125" style="2" customWidth="1"/>
    <col min="2570" max="2570" width="12.140625" style="2" customWidth="1"/>
    <col min="2571" max="2571" width="12.42578125" style="2" customWidth="1"/>
    <col min="2572" max="2572" width="14.28515625" style="2" customWidth="1"/>
    <col min="2573" max="2573" width="10.42578125" style="2" customWidth="1"/>
    <col min="2574" max="2574" width="14.28515625" style="2" customWidth="1"/>
    <col min="2575" max="2575" width="13.42578125" style="2" customWidth="1"/>
    <col min="2576" max="2576" width="15.7109375" style="2" customWidth="1"/>
    <col min="2577" max="2579" width="13.42578125" style="2" customWidth="1"/>
    <col min="2580" max="2580" width="44" style="2" customWidth="1"/>
    <col min="2581" max="2581" width="11.42578125" style="2"/>
    <col min="2582" max="2582" width="20.7109375" style="2" bestFit="1" customWidth="1"/>
    <col min="2583" max="2800" width="11.42578125" style="2"/>
    <col min="2801" max="2801" width="0" style="2" hidden="1" customWidth="1"/>
    <col min="2802" max="2802" width="31.28515625" style="2" customWidth="1"/>
    <col min="2803" max="2803" width="10" style="2" customWidth="1"/>
    <col min="2804" max="2804" width="10.85546875" style="2" customWidth="1"/>
    <col min="2805" max="2805" width="2.85546875" style="2" customWidth="1"/>
    <col min="2806" max="2811" width="0" style="2" hidden="1" customWidth="1"/>
    <col min="2812" max="2812" width="14.42578125" style="2" customWidth="1"/>
    <col min="2813" max="2813" width="9.42578125" style="2" customWidth="1"/>
    <col min="2814" max="2814" width="0" style="2" hidden="1" customWidth="1"/>
    <col min="2815" max="2815" width="7.140625" style="2" customWidth="1"/>
    <col min="2816" max="2821" width="0" style="2" hidden="1" customWidth="1"/>
    <col min="2822" max="2822" width="15.28515625" style="2" customWidth="1"/>
    <col min="2823" max="2824" width="14.7109375" style="2" customWidth="1"/>
    <col min="2825" max="2825" width="12.5703125" style="2" customWidth="1"/>
    <col min="2826" max="2826" width="12.140625" style="2" customWidth="1"/>
    <col min="2827" max="2827" width="12.42578125" style="2" customWidth="1"/>
    <col min="2828" max="2828" width="14.28515625" style="2" customWidth="1"/>
    <col min="2829" max="2829" width="10.42578125" style="2" customWidth="1"/>
    <col min="2830" max="2830" width="14.28515625" style="2" customWidth="1"/>
    <col min="2831" max="2831" width="13.42578125" style="2" customWidth="1"/>
    <col min="2832" max="2832" width="15.7109375" style="2" customWidth="1"/>
    <col min="2833" max="2835" width="13.42578125" style="2" customWidth="1"/>
    <col min="2836" max="2836" width="44" style="2" customWidth="1"/>
    <col min="2837" max="2837" width="11.42578125" style="2"/>
    <col min="2838" max="2838" width="20.7109375" style="2" bestFit="1" customWidth="1"/>
    <col min="2839" max="3056" width="11.42578125" style="2"/>
    <col min="3057" max="3057" width="0" style="2" hidden="1" customWidth="1"/>
    <col min="3058" max="3058" width="31.28515625" style="2" customWidth="1"/>
    <col min="3059" max="3059" width="10" style="2" customWidth="1"/>
    <col min="3060" max="3060" width="10.85546875" style="2" customWidth="1"/>
    <col min="3061" max="3061" width="2.85546875" style="2" customWidth="1"/>
    <col min="3062" max="3067" width="0" style="2" hidden="1" customWidth="1"/>
    <col min="3068" max="3068" width="14.42578125" style="2" customWidth="1"/>
    <col min="3069" max="3069" width="9.42578125" style="2" customWidth="1"/>
    <col min="3070" max="3070" width="0" style="2" hidden="1" customWidth="1"/>
    <col min="3071" max="3071" width="7.140625" style="2" customWidth="1"/>
    <col min="3072" max="3077" width="0" style="2" hidden="1" customWidth="1"/>
    <col min="3078" max="3078" width="15.28515625" style="2" customWidth="1"/>
    <col min="3079" max="3080" width="14.7109375" style="2" customWidth="1"/>
    <col min="3081" max="3081" width="12.5703125" style="2" customWidth="1"/>
    <col min="3082" max="3082" width="12.140625" style="2" customWidth="1"/>
    <col min="3083" max="3083" width="12.42578125" style="2" customWidth="1"/>
    <col min="3084" max="3084" width="14.28515625" style="2" customWidth="1"/>
    <col min="3085" max="3085" width="10.42578125" style="2" customWidth="1"/>
    <col min="3086" max="3086" width="14.28515625" style="2" customWidth="1"/>
    <col min="3087" max="3087" width="13.42578125" style="2" customWidth="1"/>
    <col min="3088" max="3088" width="15.7109375" style="2" customWidth="1"/>
    <col min="3089" max="3091" width="13.42578125" style="2" customWidth="1"/>
    <col min="3092" max="3092" width="44" style="2" customWidth="1"/>
    <col min="3093" max="3093" width="11.42578125" style="2"/>
    <col min="3094" max="3094" width="20.7109375" style="2" bestFit="1" customWidth="1"/>
    <col min="3095" max="3312" width="11.42578125" style="2"/>
    <col min="3313" max="3313" width="0" style="2" hidden="1" customWidth="1"/>
    <col min="3314" max="3314" width="31.28515625" style="2" customWidth="1"/>
    <col min="3315" max="3315" width="10" style="2" customWidth="1"/>
    <col min="3316" max="3316" width="10.85546875" style="2" customWidth="1"/>
    <col min="3317" max="3317" width="2.85546875" style="2" customWidth="1"/>
    <col min="3318" max="3323" width="0" style="2" hidden="1" customWidth="1"/>
    <col min="3324" max="3324" width="14.42578125" style="2" customWidth="1"/>
    <col min="3325" max="3325" width="9.42578125" style="2" customWidth="1"/>
    <col min="3326" max="3326" width="0" style="2" hidden="1" customWidth="1"/>
    <col min="3327" max="3327" width="7.140625" style="2" customWidth="1"/>
    <col min="3328" max="3333" width="0" style="2" hidden="1" customWidth="1"/>
    <col min="3334" max="3334" width="15.28515625" style="2" customWidth="1"/>
    <col min="3335" max="3336" width="14.7109375" style="2" customWidth="1"/>
    <col min="3337" max="3337" width="12.5703125" style="2" customWidth="1"/>
    <col min="3338" max="3338" width="12.140625" style="2" customWidth="1"/>
    <col min="3339" max="3339" width="12.42578125" style="2" customWidth="1"/>
    <col min="3340" max="3340" width="14.28515625" style="2" customWidth="1"/>
    <col min="3341" max="3341" width="10.42578125" style="2" customWidth="1"/>
    <col min="3342" max="3342" width="14.28515625" style="2" customWidth="1"/>
    <col min="3343" max="3343" width="13.42578125" style="2" customWidth="1"/>
    <col min="3344" max="3344" width="15.7109375" style="2" customWidth="1"/>
    <col min="3345" max="3347" width="13.42578125" style="2" customWidth="1"/>
    <col min="3348" max="3348" width="44" style="2" customWidth="1"/>
    <col min="3349" max="3349" width="11.42578125" style="2"/>
    <col min="3350" max="3350" width="20.7109375" style="2" bestFit="1" customWidth="1"/>
    <col min="3351" max="3568" width="11.42578125" style="2"/>
    <col min="3569" max="3569" width="0" style="2" hidden="1" customWidth="1"/>
    <col min="3570" max="3570" width="31.28515625" style="2" customWidth="1"/>
    <col min="3571" max="3571" width="10" style="2" customWidth="1"/>
    <col min="3572" max="3572" width="10.85546875" style="2" customWidth="1"/>
    <col min="3573" max="3573" width="2.85546875" style="2" customWidth="1"/>
    <col min="3574" max="3579" width="0" style="2" hidden="1" customWidth="1"/>
    <col min="3580" max="3580" width="14.42578125" style="2" customWidth="1"/>
    <col min="3581" max="3581" width="9.42578125" style="2" customWidth="1"/>
    <col min="3582" max="3582" width="0" style="2" hidden="1" customWidth="1"/>
    <col min="3583" max="3583" width="7.140625" style="2" customWidth="1"/>
    <col min="3584" max="3589" width="0" style="2" hidden="1" customWidth="1"/>
    <col min="3590" max="3590" width="15.28515625" style="2" customWidth="1"/>
    <col min="3591" max="3592" width="14.7109375" style="2" customWidth="1"/>
    <col min="3593" max="3593" width="12.5703125" style="2" customWidth="1"/>
    <col min="3594" max="3594" width="12.140625" style="2" customWidth="1"/>
    <col min="3595" max="3595" width="12.42578125" style="2" customWidth="1"/>
    <col min="3596" max="3596" width="14.28515625" style="2" customWidth="1"/>
    <col min="3597" max="3597" width="10.42578125" style="2" customWidth="1"/>
    <col min="3598" max="3598" width="14.28515625" style="2" customWidth="1"/>
    <col min="3599" max="3599" width="13.42578125" style="2" customWidth="1"/>
    <col min="3600" max="3600" width="15.7109375" style="2" customWidth="1"/>
    <col min="3601" max="3603" width="13.42578125" style="2" customWidth="1"/>
    <col min="3604" max="3604" width="44" style="2" customWidth="1"/>
    <col min="3605" max="3605" width="11.42578125" style="2"/>
    <col min="3606" max="3606" width="20.7109375" style="2" bestFit="1" customWidth="1"/>
    <col min="3607" max="3824" width="11.42578125" style="2"/>
    <col min="3825" max="3825" width="0" style="2" hidden="1" customWidth="1"/>
    <col min="3826" max="3826" width="31.28515625" style="2" customWidth="1"/>
    <col min="3827" max="3827" width="10" style="2" customWidth="1"/>
    <col min="3828" max="3828" width="10.85546875" style="2" customWidth="1"/>
    <col min="3829" max="3829" width="2.85546875" style="2" customWidth="1"/>
    <col min="3830" max="3835" width="0" style="2" hidden="1" customWidth="1"/>
    <col min="3836" max="3836" width="14.42578125" style="2" customWidth="1"/>
    <col min="3837" max="3837" width="9.42578125" style="2" customWidth="1"/>
    <col min="3838" max="3838" width="0" style="2" hidden="1" customWidth="1"/>
    <col min="3839" max="3839" width="7.140625" style="2" customWidth="1"/>
    <col min="3840" max="3845" width="0" style="2" hidden="1" customWidth="1"/>
    <col min="3846" max="3846" width="15.28515625" style="2" customWidth="1"/>
    <col min="3847" max="3848" width="14.7109375" style="2" customWidth="1"/>
    <col min="3849" max="3849" width="12.5703125" style="2" customWidth="1"/>
    <col min="3850" max="3850" width="12.140625" style="2" customWidth="1"/>
    <col min="3851" max="3851" width="12.42578125" style="2" customWidth="1"/>
    <col min="3852" max="3852" width="14.28515625" style="2" customWidth="1"/>
    <col min="3853" max="3853" width="10.42578125" style="2" customWidth="1"/>
    <col min="3854" max="3854" width="14.28515625" style="2" customWidth="1"/>
    <col min="3855" max="3855" width="13.42578125" style="2" customWidth="1"/>
    <col min="3856" max="3856" width="15.7109375" style="2" customWidth="1"/>
    <col min="3857" max="3859" width="13.42578125" style="2" customWidth="1"/>
    <col min="3860" max="3860" width="44" style="2" customWidth="1"/>
    <col min="3861" max="3861" width="11.42578125" style="2"/>
    <col min="3862" max="3862" width="20.7109375" style="2" bestFit="1" customWidth="1"/>
    <col min="3863" max="4080" width="11.42578125" style="2"/>
    <col min="4081" max="4081" width="0" style="2" hidden="1" customWidth="1"/>
    <col min="4082" max="4082" width="31.28515625" style="2" customWidth="1"/>
    <col min="4083" max="4083" width="10" style="2" customWidth="1"/>
    <col min="4084" max="4084" width="10.85546875" style="2" customWidth="1"/>
    <col min="4085" max="4085" width="2.85546875" style="2" customWidth="1"/>
    <col min="4086" max="4091" width="0" style="2" hidden="1" customWidth="1"/>
    <col min="4092" max="4092" width="14.42578125" style="2" customWidth="1"/>
    <col min="4093" max="4093" width="9.42578125" style="2" customWidth="1"/>
    <col min="4094" max="4094" width="0" style="2" hidden="1" customWidth="1"/>
    <col min="4095" max="4095" width="7.140625" style="2" customWidth="1"/>
    <col min="4096" max="4101" width="0" style="2" hidden="1" customWidth="1"/>
    <col min="4102" max="4102" width="15.28515625" style="2" customWidth="1"/>
    <col min="4103" max="4104" width="14.7109375" style="2" customWidth="1"/>
    <col min="4105" max="4105" width="12.5703125" style="2" customWidth="1"/>
    <col min="4106" max="4106" width="12.140625" style="2" customWidth="1"/>
    <col min="4107" max="4107" width="12.42578125" style="2" customWidth="1"/>
    <col min="4108" max="4108" width="14.28515625" style="2" customWidth="1"/>
    <col min="4109" max="4109" width="10.42578125" style="2" customWidth="1"/>
    <col min="4110" max="4110" width="14.28515625" style="2" customWidth="1"/>
    <col min="4111" max="4111" width="13.42578125" style="2" customWidth="1"/>
    <col min="4112" max="4112" width="15.7109375" style="2" customWidth="1"/>
    <col min="4113" max="4115" width="13.42578125" style="2" customWidth="1"/>
    <col min="4116" max="4116" width="44" style="2" customWidth="1"/>
    <col min="4117" max="4117" width="11.42578125" style="2"/>
    <col min="4118" max="4118" width="20.7109375" style="2" bestFit="1" customWidth="1"/>
    <col min="4119" max="4336" width="11.42578125" style="2"/>
    <col min="4337" max="4337" width="0" style="2" hidden="1" customWidth="1"/>
    <col min="4338" max="4338" width="31.28515625" style="2" customWidth="1"/>
    <col min="4339" max="4339" width="10" style="2" customWidth="1"/>
    <col min="4340" max="4340" width="10.85546875" style="2" customWidth="1"/>
    <col min="4341" max="4341" width="2.85546875" style="2" customWidth="1"/>
    <col min="4342" max="4347" width="0" style="2" hidden="1" customWidth="1"/>
    <col min="4348" max="4348" width="14.42578125" style="2" customWidth="1"/>
    <col min="4349" max="4349" width="9.42578125" style="2" customWidth="1"/>
    <col min="4350" max="4350" width="0" style="2" hidden="1" customWidth="1"/>
    <col min="4351" max="4351" width="7.140625" style="2" customWidth="1"/>
    <col min="4352" max="4357" width="0" style="2" hidden="1" customWidth="1"/>
    <col min="4358" max="4358" width="15.28515625" style="2" customWidth="1"/>
    <col min="4359" max="4360" width="14.7109375" style="2" customWidth="1"/>
    <col min="4361" max="4361" width="12.5703125" style="2" customWidth="1"/>
    <col min="4362" max="4362" width="12.140625" style="2" customWidth="1"/>
    <col min="4363" max="4363" width="12.42578125" style="2" customWidth="1"/>
    <col min="4364" max="4364" width="14.28515625" style="2" customWidth="1"/>
    <col min="4365" max="4365" width="10.42578125" style="2" customWidth="1"/>
    <col min="4366" max="4366" width="14.28515625" style="2" customWidth="1"/>
    <col min="4367" max="4367" width="13.42578125" style="2" customWidth="1"/>
    <col min="4368" max="4368" width="15.7109375" style="2" customWidth="1"/>
    <col min="4369" max="4371" width="13.42578125" style="2" customWidth="1"/>
    <col min="4372" max="4372" width="44" style="2" customWidth="1"/>
    <col min="4373" max="4373" width="11.42578125" style="2"/>
    <col min="4374" max="4374" width="20.7109375" style="2" bestFit="1" customWidth="1"/>
    <col min="4375" max="4592" width="11.42578125" style="2"/>
    <col min="4593" max="4593" width="0" style="2" hidden="1" customWidth="1"/>
    <col min="4594" max="4594" width="31.28515625" style="2" customWidth="1"/>
    <col min="4595" max="4595" width="10" style="2" customWidth="1"/>
    <col min="4596" max="4596" width="10.85546875" style="2" customWidth="1"/>
    <col min="4597" max="4597" width="2.85546875" style="2" customWidth="1"/>
    <col min="4598" max="4603" width="0" style="2" hidden="1" customWidth="1"/>
    <col min="4604" max="4604" width="14.42578125" style="2" customWidth="1"/>
    <col min="4605" max="4605" width="9.42578125" style="2" customWidth="1"/>
    <col min="4606" max="4606" width="0" style="2" hidden="1" customWidth="1"/>
    <col min="4607" max="4607" width="7.140625" style="2" customWidth="1"/>
    <col min="4608" max="4613" width="0" style="2" hidden="1" customWidth="1"/>
    <col min="4614" max="4614" width="15.28515625" style="2" customWidth="1"/>
    <col min="4615" max="4616" width="14.7109375" style="2" customWidth="1"/>
    <col min="4617" max="4617" width="12.5703125" style="2" customWidth="1"/>
    <col min="4618" max="4618" width="12.140625" style="2" customWidth="1"/>
    <col min="4619" max="4619" width="12.42578125" style="2" customWidth="1"/>
    <col min="4620" max="4620" width="14.28515625" style="2" customWidth="1"/>
    <col min="4621" max="4621" width="10.42578125" style="2" customWidth="1"/>
    <col min="4622" max="4622" width="14.28515625" style="2" customWidth="1"/>
    <col min="4623" max="4623" width="13.42578125" style="2" customWidth="1"/>
    <col min="4624" max="4624" width="15.7109375" style="2" customWidth="1"/>
    <col min="4625" max="4627" width="13.42578125" style="2" customWidth="1"/>
    <col min="4628" max="4628" width="44" style="2" customWidth="1"/>
    <col min="4629" max="4629" width="11.42578125" style="2"/>
    <col min="4630" max="4630" width="20.7109375" style="2" bestFit="1" customWidth="1"/>
    <col min="4631" max="4848" width="11.42578125" style="2"/>
    <col min="4849" max="4849" width="0" style="2" hidden="1" customWidth="1"/>
    <col min="4850" max="4850" width="31.28515625" style="2" customWidth="1"/>
    <col min="4851" max="4851" width="10" style="2" customWidth="1"/>
    <col min="4852" max="4852" width="10.85546875" style="2" customWidth="1"/>
    <col min="4853" max="4853" width="2.85546875" style="2" customWidth="1"/>
    <col min="4854" max="4859" width="0" style="2" hidden="1" customWidth="1"/>
    <col min="4860" max="4860" width="14.42578125" style="2" customWidth="1"/>
    <col min="4861" max="4861" width="9.42578125" style="2" customWidth="1"/>
    <col min="4862" max="4862" width="0" style="2" hidden="1" customWidth="1"/>
    <col min="4863" max="4863" width="7.140625" style="2" customWidth="1"/>
    <col min="4864" max="4869" width="0" style="2" hidden="1" customWidth="1"/>
    <col min="4870" max="4870" width="15.28515625" style="2" customWidth="1"/>
    <col min="4871" max="4872" width="14.7109375" style="2" customWidth="1"/>
    <col min="4873" max="4873" width="12.5703125" style="2" customWidth="1"/>
    <col min="4874" max="4874" width="12.140625" style="2" customWidth="1"/>
    <col min="4875" max="4875" width="12.42578125" style="2" customWidth="1"/>
    <col min="4876" max="4876" width="14.28515625" style="2" customWidth="1"/>
    <col min="4877" max="4877" width="10.42578125" style="2" customWidth="1"/>
    <col min="4878" max="4878" width="14.28515625" style="2" customWidth="1"/>
    <col min="4879" max="4879" width="13.42578125" style="2" customWidth="1"/>
    <col min="4880" max="4880" width="15.7109375" style="2" customWidth="1"/>
    <col min="4881" max="4883" width="13.42578125" style="2" customWidth="1"/>
    <col min="4884" max="4884" width="44" style="2" customWidth="1"/>
    <col min="4885" max="4885" width="11.42578125" style="2"/>
    <col min="4886" max="4886" width="20.7109375" style="2" bestFit="1" customWidth="1"/>
    <col min="4887" max="5104" width="11.42578125" style="2"/>
    <col min="5105" max="5105" width="0" style="2" hidden="1" customWidth="1"/>
    <col min="5106" max="5106" width="31.28515625" style="2" customWidth="1"/>
    <col min="5107" max="5107" width="10" style="2" customWidth="1"/>
    <col min="5108" max="5108" width="10.85546875" style="2" customWidth="1"/>
    <col min="5109" max="5109" width="2.85546875" style="2" customWidth="1"/>
    <col min="5110" max="5115" width="0" style="2" hidden="1" customWidth="1"/>
    <col min="5116" max="5116" width="14.42578125" style="2" customWidth="1"/>
    <col min="5117" max="5117" width="9.42578125" style="2" customWidth="1"/>
    <col min="5118" max="5118" width="0" style="2" hidden="1" customWidth="1"/>
    <col min="5119" max="5119" width="7.140625" style="2" customWidth="1"/>
    <col min="5120" max="5125" width="0" style="2" hidden="1" customWidth="1"/>
    <col min="5126" max="5126" width="15.28515625" style="2" customWidth="1"/>
    <col min="5127" max="5128" width="14.7109375" style="2" customWidth="1"/>
    <col min="5129" max="5129" width="12.5703125" style="2" customWidth="1"/>
    <col min="5130" max="5130" width="12.140625" style="2" customWidth="1"/>
    <col min="5131" max="5131" width="12.42578125" style="2" customWidth="1"/>
    <col min="5132" max="5132" width="14.28515625" style="2" customWidth="1"/>
    <col min="5133" max="5133" width="10.42578125" style="2" customWidth="1"/>
    <col min="5134" max="5134" width="14.28515625" style="2" customWidth="1"/>
    <col min="5135" max="5135" width="13.42578125" style="2" customWidth="1"/>
    <col min="5136" max="5136" width="15.7109375" style="2" customWidth="1"/>
    <col min="5137" max="5139" width="13.42578125" style="2" customWidth="1"/>
    <col min="5140" max="5140" width="44" style="2" customWidth="1"/>
    <col min="5141" max="5141" width="11.42578125" style="2"/>
    <col min="5142" max="5142" width="20.7109375" style="2" bestFit="1" customWidth="1"/>
    <col min="5143" max="5360" width="11.42578125" style="2"/>
    <col min="5361" max="5361" width="0" style="2" hidden="1" customWidth="1"/>
    <col min="5362" max="5362" width="31.28515625" style="2" customWidth="1"/>
    <col min="5363" max="5363" width="10" style="2" customWidth="1"/>
    <col min="5364" max="5364" width="10.85546875" style="2" customWidth="1"/>
    <col min="5365" max="5365" width="2.85546875" style="2" customWidth="1"/>
    <col min="5366" max="5371" width="0" style="2" hidden="1" customWidth="1"/>
    <col min="5372" max="5372" width="14.42578125" style="2" customWidth="1"/>
    <col min="5373" max="5373" width="9.42578125" style="2" customWidth="1"/>
    <col min="5374" max="5374" width="0" style="2" hidden="1" customWidth="1"/>
    <col min="5375" max="5375" width="7.140625" style="2" customWidth="1"/>
    <col min="5376" max="5381" width="0" style="2" hidden="1" customWidth="1"/>
    <col min="5382" max="5382" width="15.28515625" style="2" customWidth="1"/>
    <col min="5383" max="5384" width="14.7109375" style="2" customWidth="1"/>
    <col min="5385" max="5385" width="12.5703125" style="2" customWidth="1"/>
    <col min="5386" max="5386" width="12.140625" style="2" customWidth="1"/>
    <col min="5387" max="5387" width="12.42578125" style="2" customWidth="1"/>
    <col min="5388" max="5388" width="14.28515625" style="2" customWidth="1"/>
    <col min="5389" max="5389" width="10.42578125" style="2" customWidth="1"/>
    <col min="5390" max="5390" width="14.28515625" style="2" customWidth="1"/>
    <col min="5391" max="5391" width="13.42578125" style="2" customWidth="1"/>
    <col min="5392" max="5392" width="15.7109375" style="2" customWidth="1"/>
    <col min="5393" max="5395" width="13.42578125" style="2" customWidth="1"/>
    <col min="5396" max="5396" width="44" style="2" customWidth="1"/>
    <col min="5397" max="5397" width="11.42578125" style="2"/>
    <col min="5398" max="5398" width="20.7109375" style="2" bestFit="1" customWidth="1"/>
    <col min="5399" max="5616" width="11.42578125" style="2"/>
    <col min="5617" max="5617" width="0" style="2" hidden="1" customWidth="1"/>
    <col min="5618" max="5618" width="31.28515625" style="2" customWidth="1"/>
    <col min="5619" max="5619" width="10" style="2" customWidth="1"/>
    <col min="5620" max="5620" width="10.85546875" style="2" customWidth="1"/>
    <col min="5621" max="5621" width="2.85546875" style="2" customWidth="1"/>
    <col min="5622" max="5627" width="0" style="2" hidden="1" customWidth="1"/>
    <col min="5628" max="5628" width="14.42578125" style="2" customWidth="1"/>
    <col min="5629" max="5629" width="9.42578125" style="2" customWidth="1"/>
    <col min="5630" max="5630" width="0" style="2" hidden="1" customWidth="1"/>
    <col min="5631" max="5631" width="7.140625" style="2" customWidth="1"/>
    <col min="5632" max="5637" width="0" style="2" hidden="1" customWidth="1"/>
    <col min="5638" max="5638" width="15.28515625" style="2" customWidth="1"/>
    <col min="5639" max="5640" width="14.7109375" style="2" customWidth="1"/>
    <col min="5641" max="5641" width="12.5703125" style="2" customWidth="1"/>
    <col min="5642" max="5642" width="12.140625" style="2" customWidth="1"/>
    <col min="5643" max="5643" width="12.42578125" style="2" customWidth="1"/>
    <col min="5644" max="5644" width="14.28515625" style="2" customWidth="1"/>
    <col min="5645" max="5645" width="10.42578125" style="2" customWidth="1"/>
    <col min="5646" max="5646" width="14.28515625" style="2" customWidth="1"/>
    <col min="5647" max="5647" width="13.42578125" style="2" customWidth="1"/>
    <col min="5648" max="5648" width="15.7109375" style="2" customWidth="1"/>
    <col min="5649" max="5651" width="13.42578125" style="2" customWidth="1"/>
    <col min="5652" max="5652" width="44" style="2" customWidth="1"/>
    <col min="5653" max="5653" width="11.42578125" style="2"/>
    <col min="5654" max="5654" width="20.7109375" style="2" bestFit="1" customWidth="1"/>
    <col min="5655" max="5872" width="11.42578125" style="2"/>
    <col min="5873" max="5873" width="0" style="2" hidden="1" customWidth="1"/>
    <col min="5874" max="5874" width="31.28515625" style="2" customWidth="1"/>
    <col min="5875" max="5875" width="10" style="2" customWidth="1"/>
    <col min="5876" max="5876" width="10.85546875" style="2" customWidth="1"/>
    <col min="5877" max="5877" width="2.85546875" style="2" customWidth="1"/>
    <col min="5878" max="5883" width="0" style="2" hidden="1" customWidth="1"/>
    <col min="5884" max="5884" width="14.42578125" style="2" customWidth="1"/>
    <col min="5885" max="5885" width="9.42578125" style="2" customWidth="1"/>
    <col min="5886" max="5886" width="0" style="2" hidden="1" customWidth="1"/>
    <col min="5887" max="5887" width="7.140625" style="2" customWidth="1"/>
    <col min="5888" max="5893" width="0" style="2" hidden="1" customWidth="1"/>
    <col min="5894" max="5894" width="15.28515625" style="2" customWidth="1"/>
    <col min="5895" max="5896" width="14.7109375" style="2" customWidth="1"/>
    <col min="5897" max="5897" width="12.5703125" style="2" customWidth="1"/>
    <col min="5898" max="5898" width="12.140625" style="2" customWidth="1"/>
    <col min="5899" max="5899" width="12.42578125" style="2" customWidth="1"/>
    <col min="5900" max="5900" width="14.28515625" style="2" customWidth="1"/>
    <col min="5901" max="5901" width="10.42578125" style="2" customWidth="1"/>
    <col min="5902" max="5902" width="14.28515625" style="2" customWidth="1"/>
    <col min="5903" max="5903" width="13.42578125" style="2" customWidth="1"/>
    <col min="5904" max="5904" width="15.7109375" style="2" customWidth="1"/>
    <col min="5905" max="5907" width="13.42578125" style="2" customWidth="1"/>
    <col min="5908" max="5908" width="44" style="2" customWidth="1"/>
    <col min="5909" max="5909" width="11.42578125" style="2"/>
    <col min="5910" max="5910" width="20.7109375" style="2" bestFit="1" customWidth="1"/>
    <col min="5911" max="6128" width="11.42578125" style="2"/>
    <col min="6129" max="6129" width="0" style="2" hidden="1" customWidth="1"/>
    <col min="6130" max="6130" width="31.28515625" style="2" customWidth="1"/>
    <col min="6131" max="6131" width="10" style="2" customWidth="1"/>
    <col min="6132" max="6132" width="10.85546875" style="2" customWidth="1"/>
    <col min="6133" max="6133" width="2.85546875" style="2" customWidth="1"/>
    <col min="6134" max="6139" width="0" style="2" hidden="1" customWidth="1"/>
    <col min="6140" max="6140" width="14.42578125" style="2" customWidth="1"/>
    <col min="6141" max="6141" width="9.42578125" style="2" customWidth="1"/>
    <col min="6142" max="6142" width="0" style="2" hidden="1" customWidth="1"/>
    <col min="6143" max="6143" width="7.140625" style="2" customWidth="1"/>
    <col min="6144" max="6149" width="0" style="2" hidden="1" customWidth="1"/>
    <col min="6150" max="6150" width="15.28515625" style="2" customWidth="1"/>
    <col min="6151" max="6152" width="14.7109375" style="2" customWidth="1"/>
    <col min="6153" max="6153" width="12.5703125" style="2" customWidth="1"/>
    <col min="6154" max="6154" width="12.140625" style="2" customWidth="1"/>
    <col min="6155" max="6155" width="12.42578125" style="2" customWidth="1"/>
    <col min="6156" max="6156" width="14.28515625" style="2" customWidth="1"/>
    <col min="6157" max="6157" width="10.42578125" style="2" customWidth="1"/>
    <col min="6158" max="6158" width="14.28515625" style="2" customWidth="1"/>
    <col min="6159" max="6159" width="13.42578125" style="2" customWidth="1"/>
    <col min="6160" max="6160" width="15.7109375" style="2" customWidth="1"/>
    <col min="6161" max="6163" width="13.42578125" style="2" customWidth="1"/>
    <col min="6164" max="6164" width="44" style="2" customWidth="1"/>
    <col min="6165" max="6165" width="11.42578125" style="2"/>
    <col min="6166" max="6166" width="20.7109375" style="2" bestFit="1" customWidth="1"/>
    <col min="6167" max="6384" width="11.42578125" style="2"/>
    <col min="6385" max="6385" width="0" style="2" hidden="1" customWidth="1"/>
    <col min="6386" max="6386" width="31.28515625" style="2" customWidth="1"/>
    <col min="6387" max="6387" width="10" style="2" customWidth="1"/>
    <col min="6388" max="6388" width="10.85546875" style="2" customWidth="1"/>
    <col min="6389" max="6389" width="2.85546875" style="2" customWidth="1"/>
    <col min="6390" max="6395" width="0" style="2" hidden="1" customWidth="1"/>
    <col min="6396" max="6396" width="14.42578125" style="2" customWidth="1"/>
    <col min="6397" max="6397" width="9.42578125" style="2" customWidth="1"/>
    <col min="6398" max="6398" width="0" style="2" hidden="1" customWidth="1"/>
    <col min="6399" max="6399" width="7.140625" style="2" customWidth="1"/>
    <col min="6400" max="6405" width="0" style="2" hidden="1" customWidth="1"/>
    <col min="6406" max="6406" width="15.28515625" style="2" customWidth="1"/>
    <col min="6407" max="6408" width="14.7109375" style="2" customWidth="1"/>
    <col min="6409" max="6409" width="12.5703125" style="2" customWidth="1"/>
    <col min="6410" max="6410" width="12.140625" style="2" customWidth="1"/>
    <col min="6411" max="6411" width="12.42578125" style="2" customWidth="1"/>
    <col min="6412" max="6412" width="14.28515625" style="2" customWidth="1"/>
    <col min="6413" max="6413" width="10.42578125" style="2" customWidth="1"/>
    <col min="6414" max="6414" width="14.28515625" style="2" customWidth="1"/>
    <col min="6415" max="6415" width="13.42578125" style="2" customWidth="1"/>
    <col min="6416" max="6416" width="15.7109375" style="2" customWidth="1"/>
    <col min="6417" max="6419" width="13.42578125" style="2" customWidth="1"/>
    <col min="6420" max="6420" width="44" style="2" customWidth="1"/>
    <col min="6421" max="6421" width="11.42578125" style="2"/>
    <col min="6422" max="6422" width="20.7109375" style="2" bestFit="1" customWidth="1"/>
    <col min="6423" max="6640" width="11.42578125" style="2"/>
    <col min="6641" max="6641" width="0" style="2" hidden="1" customWidth="1"/>
    <col min="6642" max="6642" width="31.28515625" style="2" customWidth="1"/>
    <col min="6643" max="6643" width="10" style="2" customWidth="1"/>
    <col min="6644" max="6644" width="10.85546875" style="2" customWidth="1"/>
    <col min="6645" max="6645" width="2.85546875" style="2" customWidth="1"/>
    <col min="6646" max="6651" width="0" style="2" hidden="1" customWidth="1"/>
    <col min="6652" max="6652" width="14.42578125" style="2" customWidth="1"/>
    <col min="6653" max="6653" width="9.42578125" style="2" customWidth="1"/>
    <col min="6654" max="6654" width="0" style="2" hidden="1" customWidth="1"/>
    <col min="6655" max="6655" width="7.140625" style="2" customWidth="1"/>
    <col min="6656" max="6661" width="0" style="2" hidden="1" customWidth="1"/>
    <col min="6662" max="6662" width="15.28515625" style="2" customWidth="1"/>
    <col min="6663" max="6664" width="14.7109375" style="2" customWidth="1"/>
    <col min="6665" max="6665" width="12.5703125" style="2" customWidth="1"/>
    <col min="6666" max="6666" width="12.140625" style="2" customWidth="1"/>
    <col min="6667" max="6667" width="12.42578125" style="2" customWidth="1"/>
    <col min="6668" max="6668" width="14.28515625" style="2" customWidth="1"/>
    <col min="6669" max="6669" width="10.42578125" style="2" customWidth="1"/>
    <col min="6670" max="6670" width="14.28515625" style="2" customWidth="1"/>
    <col min="6671" max="6671" width="13.42578125" style="2" customWidth="1"/>
    <col min="6672" max="6672" width="15.7109375" style="2" customWidth="1"/>
    <col min="6673" max="6675" width="13.42578125" style="2" customWidth="1"/>
    <col min="6676" max="6676" width="44" style="2" customWidth="1"/>
    <col min="6677" max="6677" width="11.42578125" style="2"/>
    <col min="6678" max="6678" width="20.7109375" style="2" bestFit="1" customWidth="1"/>
    <col min="6679" max="6896" width="11.42578125" style="2"/>
    <col min="6897" max="6897" width="0" style="2" hidden="1" customWidth="1"/>
    <col min="6898" max="6898" width="31.28515625" style="2" customWidth="1"/>
    <col min="6899" max="6899" width="10" style="2" customWidth="1"/>
    <col min="6900" max="6900" width="10.85546875" style="2" customWidth="1"/>
    <col min="6901" max="6901" width="2.85546875" style="2" customWidth="1"/>
    <col min="6902" max="6907" width="0" style="2" hidden="1" customWidth="1"/>
    <col min="6908" max="6908" width="14.42578125" style="2" customWidth="1"/>
    <col min="6909" max="6909" width="9.42578125" style="2" customWidth="1"/>
    <col min="6910" max="6910" width="0" style="2" hidden="1" customWidth="1"/>
    <col min="6911" max="6911" width="7.140625" style="2" customWidth="1"/>
    <col min="6912" max="6917" width="0" style="2" hidden="1" customWidth="1"/>
    <col min="6918" max="6918" width="15.28515625" style="2" customWidth="1"/>
    <col min="6919" max="6920" width="14.7109375" style="2" customWidth="1"/>
    <col min="6921" max="6921" width="12.5703125" style="2" customWidth="1"/>
    <col min="6922" max="6922" width="12.140625" style="2" customWidth="1"/>
    <col min="6923" max="6923" width="12.42578125" style="2" customWidth="1"/>
    <col min="6924" max="6924" width="14.28515625" style="2" customWidth="1"/>
    <col min="6925" max="6925" width="10.42578125" style="2" customWidth="1"/>
    <col min="6926" max="6926" width="14.28515625" style="2" customWidth="1"/>
    <col min="6927" max="6927" width="13.42578125" style="2" customWidth="1"/>
    <col min="6928" max="6928" width="15.7109375" style="2" customWidth="1"/>
    <col min="6929" max="6931" width="13.42578125" style="2" customWidth="1"/>
    <col min="6932" max="6932" width="44" style="2" customWidth="1"/>
    <col min="6933" max="6933" width="11.42578125" style="2"/>
    <col min="6934" max="6934" width="20.7109375" style="2" bestFit="1" customWidth="1"/>
    <col min="6935" max="7152" width="11.42578125" style="2"/>
    <col min="7153" max="7153" width="0" style="2" hidden="1" customWidth="1"/>
    <col min="7154" max="7154" width="31.28515625" style="2" customWidth="1"/>
    <col min="7155" max="7155" width="10" style="2" customWidth="1"/>
    <col min="7156" max="7156" width="10.85546875" style="2" customWidth="1"/>
    <col min="7157" max="7157" width="2.85546875" style="2" customWidth="1"/>
    <col min="7158" max="7163" width="0" style="2" hidden="1" customWidth="1"/>
    <col min="7164" max="7164" width="14.42578125" style="2" customWidth="1"/>
    <col min="7165" max="7165" width="9.42578125" style="2" customWidth="1"/>
    <col min="7166" max="7166" width="0" style="2" hidden="1" customWidth="1"/>
    <col min="7167" max="7167" width="7.140625" style="2" customWidth="1"/>
    <col min="7168" max="7173" width="0" style="2" hidden="1" customWidth="1"/>
    <col min="7174" max="7174" width="15.28515625" style="2" customWidth="1"/>
    <col min="7175" max="7176" width="14.7109375" style="2" customWidth="1"/>
    <col min="7177" max="7177" width="12.5703125" style="2" customWidth="1"/>
    <col min="7178" max="7178" width="12.140625" style="2" customWidth="1"/>
    <col min="7179" max="7179" width="12.42578125" style="2" customWidth="1"/>
    <col min="7180" max="7180" width="14.28515625" style="2" customWidth="1"/>
    <col min="7181" max="7181" width="10.42578125" style="2" customWidth="1"/>
    <col min="7182" max="7182" width="14.28515625" style="2" customWidth="1"/>
    <col min="7183" max="7183" width="13.42578125" style="2" customWidth="1"/>
    <col min="7184" max="7184" width="15.7109375" style="2" customWidth="1"/>
    <col min="7185" max="7187" width="13.42578125" style="2" customWidth="1"/>
    <col min="7188" max="7188" width="44" style="2" customWidth="1"/>
    <col min="7189" max="7189" width="11.42578125" style="2"/>
    <col min="7190" max="7190" width="20.7109375" style="2" bestFit="1" customWidth="1"/>
    <col min="7191" max="7408" width="11.42578125" style="2"/>
    <col min="7409" max="7409" width="0" style="2" hidden="1" customWidth="1"/>
    <col min="7410" max="7410" width="31.28515625" style="2" customWidth="1"/>
    <col min="7411" max="7411" width="10" style="2" customWidth="1"/>
    <col min="7412" max="7412" width="10.85546875" style="2" customWidth="1"/>
    <col min="7413" max="7413" width="2.85546875" style="2" customWidth="1"/>
    <col min="7414" max="7419" width="0" style="2" hidden="1" customWidth="1"/>
    <col min="7420" max="7420" width="14.42578125" style="2" customWidth="1"/>
    <col min="7421" max="7421" width="9.42578125" style="2" customWidth="1"/>
    <col min="7422" max="7422" width="0" style="2" hidden="1" customWidth="1"/>
    <col min="7423" max="7423" width="7.140625" style="2" customWidth="1"/>
    <col min="7424" max="7429" width="0" style="2" hidden="1" customWidth="1"/>
    <col min="7430" max="7430" width="15.28515625" style="2" customWidth="1"/>
    <col min="7431" max="7432" width="14.7109375" style="2" customWidth="1"/>
    <col min="7433" max="7433" width="12.5703125" style="2" customWidth="1"/>
    <col min="7434" max="7434" width="12.140625" style="2" customWidth="1"/>
    <col min="7435" max="7435" width="12.42578125" style="2" customWidth="1"/>
    <col min="7436" max="7436" width="14.28515625" style="2" customWidth="1"/>
    <col min="7437" max="7437" width="10.42578125" style="2" customWidth="1"/>
    <col min="7438" max="7438" width="14.28515625" style="2" customWidth="1"/>
    <col min="7439" max="7439" width="13.42578125" style="2" customWidth="1"/>
    <col min="7440" max="7440" width="15.7109375" style="2" customWidth="1"/>
    <col min="7441" max="7443" width="13.42578125" style="2" customWidth="1"/>
    <col min="7444" max="7444" width="44" style="2" customWidth="1"/>
    <col min="7445" max="7445" width="11.42578125" style="2"/>
    <col min="7446" max="7446" width="20.7109375" style="2" bestFit="1" customWidth="1"/>
    <col min="7447" max="7664" width="11.42578125" style="2"/>
    <col min="7665" max="7665" width="0" style="2" hidden="1" customWidth="1"/>
    <col min="7666" max="7666" width="31.28515625" style="2" customWidth="1"/>
    <col min="7667" max="7667" width="10" style="2" customWidth="1"/>
    <col min="7668" max="7668" width="10.85546875" style="2" customWidth="1"/>
    <col min="7669" max="7669" width="2.85546875" style="2" customWidth="1"/>
    <col min="7670" max="7675" width="0" style="2" hidden="1" customWidth="1"/>
    <col min="7676" max="7676" width="14.42578125" style="2" customWidth="1"/>
    <col min="7677" max="7677" width="9.42578125" style="2" customWidth="1"/>
    <col min="7678" max="7678" width="0" style="2" hidden="1" customWidth="1"/>
    <col min="7679" max="7679" width="7.140625" style="2" customWidth="1"/>
    <col min="7680" max="7685" width="0" style="2" hidden="1" customWidth="1"/>
    <col min="7686" max="7686" width="15.28515625" style="2" customWidth="1"/>
    <col min="7687" max="7688" width="14.7109375" style="2" customWidth="1"/>
    <col min="7689" max="7689" width="12.5703125" style="2" customWidth="1"/>
    <col min="7690" max="7690" width="12.140625" style="2" customWidth="1"/>
    <col min="7691" max="7691" width="12.42578125" style="2" customWidth="1"/>
    <col min="7692" max="7692" width="14.28515625" style="2" customWidth="1"/>
    <col min="7693" max="7693" width="10.42578125" style="2" customWidth="1"/>
    <col min="7694" max="7694" width="14.28515625" style="2" customWidth="1"/>
    <col min="7695" max="7695" width="13.42578125" style="2" customWidth="1"/>
    <col min="7696" max="7696" width="15.7109375" style="2" customWidth="1"/>
    <col min="7697" max="7699" width="13.42578125" style="2" customWidth="1"/>
    <col min="7700" max="7700" width="44" style="2" customWidth="1"/>
    <col min="7701" max="7701" width="11.42578125" style="2"/>
    <col min="7702" max="7702" width="20.7109375" style="2" bestFit="1" customWidth="1"/>
    <col min="7703" max="7920" width="11.42578125" style="2"/>
    <col min="7921" max="7921" width="0" style="2" hidden="1" customWidth="1"/>
    <col min="7922" max="7922" width="31.28515625" style="2" customWidth="1"/>
    <col min="7923" max="7923" width="10" style="2" customWidth="1"/>
    <col min="7924" max="7924" width="10.85546875" style="2" customWidth="1"/>
    <col min="7925" max="7925" width="2.85546875" style="2" customWidth="1"/>
    <col min="7926" max="7931" width="0" style="2" hidden="1" customWidth="1"/>
    <col min="7932" max="7932" width="14.42578125" style="2" customWidth="1"/>
    <col min="7933" max="7933" width="9.42578125" style="2" customWidth="1"/>
    <col min="7934" max="7934" width="0" style="2" hidden="1" customWidth="1"/>
    <col min="7935" max="7935" width="7.140625" style="2" customWidth="1"/>
    <col min="7936" max="7941" width="0" style="2" hidden="1" customWidth="1"/>
    <col min="7942" max="7942" width="15.28515625" style="2" customWidth="1"/>
    <col min="7943" max="7944" width="14.7109375" style="2" customWidth="1"/>
    <col min="7945" max="7945" width="12.5703125" style="2" customWidth="1"/>
    <col min="7946" max="7946" width="12.140625" style="2" customWidth="1"/>
    <col min="7947" max="7947" width="12.42578125" style="2" customWidth="1"/>
    <col min="7948" max="7948" width="14.28515625" style="2" customWidth="1"/>
    <col min="7949" max="7949" width="10.42578125" style="2" customWidth="1"/>
    <col min="7950" max="7950" width="14.28515625" style="2" customWidth="1"/>
    <col min="7951" max="7951" width="13.42578125" style="2" customWidth="1"/>
    <col min="7952" max="7952" width="15.7109375" style="2" customWidth="1"/>
    <col min="7953" max="7955" width="13.42578125" style="2" customWidth="1"/>
    <col min="7956" max="7956" width="44" style="2" customWidth="1"/>
    <col min="7957" max="7957" width="11.42578125" style="2"/>
    <col min="7958" max="7958" width="20.7109375" style="2" bestFit="1" customWidth="1"/>
    <col min="7959" max="8176" width="11.42578125" style="2"/>
    <col min="8177" max="8177" width="0" style="2" hidden="1" customWidth="1"/>
    <col min="8178" max="8178" width="31.28515625" style="2" customWidth="1"/>
    <col min="8179" max="8179" width="10" style="2" customWidth="1"/>
    <col min="8180" max="8180" width="10.85546875" style="2" customWidth="1"/>
    <col min="8181" max="8181" width="2.85546875" style="2" customWidth="1"/>
    <col min="8182" max="8187" width="0" style="2" hidden="1" customWidth="1"/>
    <col min="8188" max="8188" width="14.42578125" style="2" customWidth="1"/>
    <col min="8189" max="8189" width="9.42578125" style="2" customWidth="1"/>
    <col min="8190" max="8190" width="0" style="2" hidden="1" customWidth="1"/>
    <col min="8191" max="8191" width="7.140625" style="2" customWidth="1"/>
    <col min="8192" max="8197" width="0" style="2" hidden="1" customWidth="1"/>
    <col min="8198" max="8198" width="15.28515625" style="2" customWidth="1"/>
    <col min="8199" max="8200" width="14.7109375" style="2" customWidth="1"/>
    <col min="8201" max="8201" width="12.5703125" style="2" customWidth="1"/>
    <col min="8202" max="8202" width="12.140625" style="2" customWidth="1"/>
    <col min="8203" max="8203" width="12.42578125" style="2" customWidth="1"/>
    <col min="8204" max="8204" width="14.28515625" style="2" customWidth="1"/>
    <col min="8205" max="8205" width="10.42578125" style="2" customWidth="1"/>
    <col min="8206" max="8206" width="14.28515625" style="2" customWidth="1"/>
    <col min="8207" max="8207" width="13.42578125" style="2" customWidth="1"/>
    <col min="8208" max="8208" width="15.7109375" style="2" customWidth="1"/>
    <col min="8209" max="8211" width="13.42578125" style="2" customWidth="1"/>
    <col min="8212" max="8212" width="44" style="2" customWidth="1"/>
    <col min="8213" max="8213" width="11.42578125" style="2"/>
    <col min="8214" max="8214" width="20.7109375" style="2" bestFit="1" customWidth="1"/>
    <col min="8215" max="8432" width="11.42578125" style="2"/>
    <col min="8433" max="8433" width="0" style="2" hidden="1" customWidth="1"/>
    <col min="8434" max="8434" width="31.28515625" style="2" customWidth="1"/>
    <col min="8435" max="8435" width="10" style="2" customWidth="1"/>
    <col min="8436" max="8436" width="10.85546875" style="2" customWidth="1"/>
    <col min="8437" max="8437" width="2.85546875" style="2" customWidth="1"/>
    <col min="8438" max="8443" width="0" style="2" hidden="1" customWidth="1"/>
    <col min="8444" max="8444" width="14.42578125" style="2" customWidth="1"/>
    <col min="8445" max="8445" width="9.42578125" style="2" customWidth="1"/>
    <col min="8446" max="8446" width="0" style="2" hidden="1" customWidth="1"/>
    <col min="8447" max="8447" width="7.140625" style="2" customWidth="1"/>
    <col min="8448" max="8453" width="0" style="2" hidden="1" customWidth="1"/>
    <col min="8454" max="8454" width="15.28515625" style="2" customWidth="1"/>
    <col min="8455" max="8456" width="14.7109375" style="2" customWidth="1"/>
    <col min="8457" max="8457" width="12.5703125" style="2" customWidth="1"/>
    <col min="8458" max="8458" width="12.140625" style="2" customWidth="1"/>
    <col min="8459" max="8459" width="12.42578125" style="2" customWidth="1"/>
    <col min="8460" max="8460" width="14.28515625" style="2" customWidth="1"/>
    <col min="8461" max="8461" width="10.42578125" style="2" customWidth="1"/>
    <col min="8462" max="8462" width="14.28515625" style="2" customWidth="1"/>
    <col min="8463" max="8463" width="13.42578125" style="2" customWidth="1"/>
    <col min="8464" max="8464" width="15.7109375" style="2" customWidth="1"/>
    <col min="8465" max="8467" width="13.42578125" style="2" customWidth="1"/>
    <col min="8468" max="8468" width="44" style="2" customWidth="1"/>
    <col min="8469" max="8469" width="11.42578125" style="2"/>
    <col min="8470" max="8470" width="20.7109375" style="2" bestFit="1" customWidth="1"/>
    <col min="8471" max="8688" width="11.42578125" style="2"/>
    <col min="8689" max="8689" width="0" style="2" hidden="1" customWidth="1"/>
    <col min="8690" max="8690" width="31.28515625" style="2" customWidth="1"/>
    <col min="8691" max="8691" width="10" style="2" customWidth="1"/>
    <col min="8692" max="8692" width="10.85546875" style="2" customWidth="1"/>
    <col min="8693" max="8693" width="2.85546875" style="2" customWidth="1"/>
    <col min="8694" max="8699" width="0" style="2" hidden="1" customWidth="1"/>
    <col min="8700" max="8700" width="14.42578125" style="2" customWidth="1"/>
    <col min="8701" max="8701" width="9.42578125" style="2" customWidth="1"/>
    <col min="8702" max="8702" width="0" style="2" hidden="1" customWidth="1"/>
    <col min="8703" max="8703" width="7.140625" style="2" customWidth="1"/>
    <col min="8704" max="8709" width="0" style="2" hidden="1" customWidth="1"/>
    <col min="8710" max="8710" width="15.28515625" style="2" customWidth="1"/>
    <col min="8711" max="8712" width="14.7109375" style="2" customWidth="1"/>
    <col min="8713" max="8713" width="12.5703125" style="2" customWidth="1"/>
    <col min="8714" max="8714" width="12.140625" style="2" customWidth="1"/>
    <col min="8715" max="8715" width="12.42578125" style="2" customWidth="1"/>
    <col min="8716" max="8716" width="14.28515625" style="2" customWidth="1"/>
    <col min="8717" max="8717" width="10.42578125" style="2" customWidth="1"/>
    <col min="8718" max="8718" width="14.28515625" style="2" customWidth="1"/>
    <col min="8719" max="8719" width="13.42578125" style="2" customWidth="1"/>
    <col min="8720" max="8720" width="15.7109375" style="2" customWidth="1"/>
    <col min="8721" max="8723" width="13.42578125" style="2" customWidth="1"/>
    <col min="8724" max="8724" width="44" style="2" customWidth="1"/>
    <col min="8725" max="8725" width="11.42578125" style="2"/>
    <col min="8726" max="8726" width="20.7109375" style="2" bestFit="1" customWidth="1"/>
    <col min="8727" max="8944" width="11.42578125" style="2"/>
    <col min="8945" max="8945" width="0" style="2" hidden="1" customWidth="1"/>
    <col min="8946" max="8946" width="31.28515625" style="2" customWidth="1"/>
    <col min="8947" max="8947" width="10" style="2" customWidth="1"/>
    <col min="8948" max="8948" width="10.85546875" style="2" customWidth="1"/>
    <col min="8949" max="8949" width="2.85546875" style="2" customWidth="1"/>
    <col min="8950" max="8955" width="0" style="2" hidden="1" customWidth="1"/>
    <col min="8956" max="8956" width="14.42578125" style="2" customWidth="1"/>
    <col min="8957" max="8957" width="9.42578125" style="2" customWidth="1"/>
    <col min="8958" max="8958" width="0" style="2" hidden="1" customWidth="1"/>
    <col min="8959" max="8959" width="7.140625" style="2" customWidth="1"/>
    <col min="8960" max="8965" width="0" style="2" hidden="1" customWidth="1"/>
    <col min="8966" max="8966" width="15.28515625" style="2" customWidth="1"/>
    <col min="8967" max="8968" width="14.7109375" style="2" customWidth="1"/>
    <col min="8969" max="8969" width="12.5703125" style="2" customWidth="1"/>
    <col min="8970" max="8970" width="12.140625" style="2" customWidth="1"/>
    <col min="8971" max="8971" width="12.42578125" style="2" customWidth="1"/>
    <col min="8972" max="8972" width="14.28515625" style="2" customWidth="1"/>
    <col min="8973" max="8973" width="10.42578125" style="2" customWidth="1"/>
    <col min="8974" max="8974" width="14.28515625" style="2" customWidth="1"/>
    <col min="8975" max="8975" width="13.42578125" style="2" customWidth="1"/>
    <col min="8976" max="8976" width="15.7109375" style="2" customWidth="1"/>
    <col min="8977" max="8979" width="13.42578125" style="2" customWidth="1"/>
    <col min="8980" max="8980" width="44" style="2" customWidth="1"/>
    <col min="8981" max="8981" width="11.42578125" style="2"/>
    <col min="8982" max="8982" width="20.7109375" style="2" bestFit="1" customWidth="1"/>
    <col min="8983" max="9200" width="11.42578125" style="2"/>
    <col min="9201" max="9201" width="0" style="2" hidden="1" customWidth="1"/>
    <col min="9202" max="9202" width="31.28515625" style="2" customWidth="1"/>
    <col min="9203" max="9203" width="10" style="2" customWidth="1"/>
    <col min="9204" max="9204" width="10.85546875" style="2" customWidth="1"/>
    <col min="9205" max="9205" width="2.85546875" style="2" customWidth="1"/>
    <col min="9206" max="9211" width="0" style="2" hidden="1" customWidth="1"/>
    <col min="9212" max="9212" width="14.42578125" style="2" customWidth="1"/>
    <col min="9213" max="9213" width="9.42578125" style="2" customWidth="1"/>
    <col min="9214" max="9214" width="0" style="2" hidden="1" customWidth="1"/>
    <col min="9215" max="9215" width="7.140625" style="2" customWidth="1"/>
    <col min="9216" max="9221" width="0" style="2" hidden="1" customWidth="1"/>
    <col min="9222" max="9222" width="15.28515625" style="2" customWidth="1"/>
    <col min="9223" max="9224" width="14.7109375" style="2" customWidth="1"/>
    <col min="9225" max="9225" width="12.5703125" style="2" customWidth="1"/>
    <col min="9226" max="9226" width="12.140625" style="2" customWidth="1"/>
    <col min="9227" max="9227" width="12.42578125" style="2" customWidth="1"/>
    <col min="9228" max="9228" width="14.28515625" style="2" customWidth="1"/>
    <col min="9229" max="9229" width="10.42578125" style="2" customWidth="1"/>
    <col min="9230" max="9230" width="14.28515625" style="2" customWidth="1"/>
    <col min="9231" max="9231" width="13.42578125" style="2" customWidth="1"/>
    <col min="9232" max="9232" width="15.7109375" style="2" customWidth="1"/>
    <col min="9233" max="9235" width="13.42578125" style="2" customWidth="1"/>
    <col min="9236" max="9236" width="44" style="2" customWidth="1"/>
    <col min="9237" max="9237" width="11.42578125" style="2"/>
    <col min="9238" max="9238" width="20.7109375" style="2" bestFit="1" customWidth="1"/>
    <col min="9239" max="9456" width="11.42578125" style="2"/>
    <col min="9457" max="9457" width="0" style="2" hidden="1" customWidth="1"/>
    <col min="9458" max="9458" width="31.28515625" style="2" customWidth="1"/>
    <col min="9459" max="9459" width="10" style="2" customWidth="1"/>
    <col min="9460" max="9460" width="10.85546875" style="2" customWidth="1"/>
    <col min="9461" max="9461" width="2.85546875" style="2" customWidth="1"/>
    <col min="9462" max="9467" width="0" style="2" hidden="1" customWidth="1"/>
    <col min="9468" max="9468" width="14.42578125" style="2" customWidth="1"/>
    <col min="9469" max="9469" width="9.42578125" style="2" customWidth="1"/>
    <col min="9470" max="9470" width="0" style="2" hidden="1" customWidth="1"/>
    <col min="9471" max="9471" width="7.140625" style="2" customWidth="1"/>
    <col min="9472" max="9477" width="0" style="2" hidden="1" customWidth="1"/>
    <col min="9478" max="9478" width="15.28515625" style="2" customWidth="1"/>
    <col min="9479" max="9480" width="14.7109375" style="2" customWidth="1"/>
    <col min="9481" max="9481" width="12.5703125" style="2" customWidth="1"/>
    <col min="9482" max="9482" width="12.140625" style="2" customWidth="1"/>
    <col min="9483" max="9483" width="12.42578125" style="2" customWidth="1"/>
    <col min="9484" max="9484" width="14.28515625" style="2" customWidth="1"/>
    <col min="9485" max="9485" width="10.42578125" style="2" customWidth="1"/>
    <col min="9486" max="9486" width="14.28515625" style="2" customWidth="1"/>
    <col min="9487" max="9487" width="13.42578125" style="2" customWidth="1"/>
    <col min="9488" max="9488" width="15.7109375" style="2" customWidth="1"/>
    <col min="9489" max="9491" width="13.42578125" style="2" customWidth="1"/>
    <col min="9492" max="9492" width="44" style="2" customWidth="1"/>
    <col min="9493" max="9493" width="11.42578125" style="2"/>
    <col min="9494" max="9494" width="20.7109375" style="2" bestFit="1" customWidth="1"/>
    <col min="9495" max="9712" width="11.42578125" style="2"/>
    <col min="9713" max="9713" width="0" style="2" hidden="1" customWidth="1"/>
    <col min="9714" max="9714" width="31.28515625" style="2" customWidth="1"/>
    <col min="9715" max="9715" width="10" style="2" customWidth="1"/>
    <col min="9716" max="9716" width="10.85546875" style="2" customWidth="1"/>
    <col min="9717" max="9717" width="2.85546875" style="2" customWidth="1"/>
    <col min="9718" max="9723" width="0" style="2" hidden="1" customWidth="1"/>
    <col min="9724" max="9724" width="14.42578125" style="2" customWidth="1"/>
    <col min="9725" max="9725" width="9.42578125" style="2" customWidth="1"/>
    <col min="9726" max="9726" width="0" style="2" hidden="1" customWidth="1"/>
    <col min="9727" max="9727" width="7.140625" style="2" customWidth="1"/>
    <col min="9728" max="9733" width="0" style="2" hidden="1" customWidth="1"/>
    <col min="9734" max="9734" width="15.28515625" style="2" customWidth="1"/>
    <col min="9735" max="9736" width="14.7109375" style="2" customWidth="1"/>
    <col min="9737" max="9737" width="12.5703125" style="2" customWidth="1"/>
    <col min="9738" max="9738" width="12.140625" style="2" customWidth="1"/>
    <col min="9739" max="9739" width="12.42578125" style="2" customWidth="1"/>
    <col min="9740" max="9740" width="14.28515625" style="2" customWidth="1"/>
    <col min="9741" max="9741" width="10.42578125" style="2" customWidth="1"/>
    <col min="9742" max="9742" width="14.28515625" style="2" customWidth="1"/>
    <col min="9743" max="9743" width="13.42578125" style="2" customWidth="1"/>
    <col min="9744" max="9744" width="15.7109375" style="2" customWidth="1"/>
    <col min="9745" max="9747" width="13.42578125" style="2" customWidth="1"/>
    <col min="9748" max="9748" width="44" style="2" customWidth="1"/>
    <col min="9749" max="9749" width="11.42578125" style="2"/>
    <col min="9750" max="9750" width="20.7109375" style="2" bestFit="1" customWidth="1"/>
    <col min="9751" max="9968" width="11.42578125" style="2"/>
    <col min="9969" max="9969" width="0" style="2" hidden="1" customWidth="1"/>
    <col min="9970" max="9970" width="31.28515625" style="2" customWidth="1"/>
    <col min="9971" max="9971" width="10" style="2" customWidth="1"/>
    <col min="9972" max="9972" width="10.85546875" style="2" customWidth="1"/>
    <col min="9973" max="9973" width="2.85546875" style="2" customWidth="1"/>
    <col min="9974" max="9979" width="0" style="2" hidden="1" customWidth="1"/>
    <col min="9980" max="9980" width="14.42578125" style="2" customWidth="1"/>
    <col min="9981" max="9981" width="9.42578125" style="2" customWidth="1"/>
    <col min="9982" max="9982" width="0" style="2" hidden="1" customWidth="1"/>
    <col min="9983" max="9983" width="7.140625" style="2" customWidth="1"/>
    <col min="9984" max="9989" width="0" style="2" hidden="1" customWidth="1"/>
    <col min="9990" max="9990" width="15.28515625" style="2" customWidth="1"/>
    <col min="9991" max="9992" width="14.7109375" style="2" customWidth="1"/>
    <col min="9993" max="9993" width="12.5703125" style="2" customWidth="1"/>
    <col min="9994" max="9994" width="12.140625" style="2" customWidth="1"/>
    <col min="9995" max="9995" width="12.42578125" style="2" customWidth="1"/>
    <col min="9996" max="9996" width="14.28515625" style="2" customWidth="1"/>
    <col min="9997" max="9997" width="10.42578125" style="2" customWidth="1"/>
    <col min="9998" max="9998" width="14.28515625" style="2" customWidth="1"/>
    <col min="9999" max="9999" width="13.42578125" style="2" customWidth="1"/>
    <col min="10000" max="10000" width="15.7109375" style="2" customWidth="1"/>
    <col min="10001" max="10003" width="13.42578125" style="2" customWidth="1"/>
    <col min="10004" max="10004" width="44" style="2" customWidth="1"/>
    <col min="10005" max="10005" width="11.42578125" style="2"/>
    <col min="10006" max="10006" width="20.7109375" style="2" bestFit="1" customWidth="1"/>
    <col min="10007" max="10224" width="11.42578125" style="2"/>
    <col min="10225" max="10225" width="0" style="2" hidden="1" customWidth="1"/>
    <col min="10226" max="10226" width="31.28515625" style="2" customWidth="1"/>
    <col min="10227" max="10227" width="10" style="2" customWidth="1"/>
    <col min="10228" max="10228" width="10.85546875" style="2" customWidth="1"/>
    <col min="10229" max="10229" width="2.85546875" style="2" customWidth="1"/>
    <col min="10230" max="10235" width="0" style="2" hidden="1" customWidth="1"/>
    <col min="10236" max="10236" width="14.42578125" style="2" customWidth="1"/>
    <col min="10237" max="10237" width="9.42578125" style="2" customWidth="1"/>
    <col min="10238" max="10238" width="0" style="2" hidden="1" customWidth="1"/>
    <col min="10239" max="10239" width="7.140625" style="2" customWidth="1"/>
    <col min="10240" max="10245" width="0" style="2" hidden="1" customWidth="1"/>
    <col min="10246" max="10246" width="15.28515625" style="2" customWidth="1"/>
    <col min="10247" max="10248" width="14.7109375" style="2" customWidth="1"/>
    <col min="10249" max="10249" width="12.5703125" style="2" customWidth="1"/>
    <col min="10250" max="10250" width="12.140625" style="2" customWidth="1"/>
    <col min="10251" max="10251" width="12.42578125" style="2" customWidth="1"/>
    <col min="10252" max="10252" width="14.28515625" style="2" customWidth="1"/>
    <col min="10253" max="10253" width="10.42578125" style="2" customWidth="1"/>
    <col min="10254" max="10254" width="14.28515625" style="2" customWidth="1"/>
    <col min="10255" max="10255" width="13.42578125" style="2" customWidth="1"/>
    <col min="10256" max="10256" width="15.7109375" style="2" customWidth="1"/>
    <col min="10257" max="10259" width="13.42578125" style="2" customWidth="1"/>
    <col min="10260" max="10260" width="44" style="2" customWidth="1"/>
    <col min="10261" max="10261" width="11.42578125" style="2"/>
    <col min="10262" max="10262" width="20.7109375" style="2" bestFit="1" customWidth="1"/>
    <col min="10263" max="10480" width="11.42578125" style="2"/>
    <col min="10481" max="10481" width="0" style="2" hidden="1" customWidth="1"/>
    <col min="10482" max="10482" width="31.28515625" style="2" customWidth="1"/>
    <col min="10483" max="10483" width="10" style="2" customWidth="1"/>
    <col min="10484" max="10484" width="10.85546875" style="2" customWidth="1"/>
    <col min="10485" max="10485" width="2.85546875" style="2" customWidth="1"/>
    <col min="10486" max="10491" width="0" style="2" hidden="1" customWidth="1"/>
    <col min="10492" max="10492" width="14.42578125" style="2" customWidth="1"/>
    <col min="10493" max="10493" width="9.42578125" style="2" customWidth="1"/>
    <col min="10494" max="10494" width="0" style="2" hidden="1" customWidth="1"/>
    <col min="10495" max="10495" width="7.140625" style="2" customWidth="1"/>
    <col min="10496" max="10501" width="0" style="2" hidden="1" customWidth="1"/>
    <col min="10502" max="10502" width="15.28515625" style="2" customWidth="1"/>
    <col min="10503" max="10504" width="14.7109375" style="2" customWidth="1"/>
    <col min="10505" max="10505" width="12.5703125" style="2" customWidth="1"/>
    <col min="10506" max="10506" width="12.140625" style="2" customWidth="1"/>
    <col min="10507" max="10507" width="12.42578125" style="2" customWidth="1"/>
    <col min="10508" max="10508" width="14.28515625" style="2" customWidth="1"/>
    <col min="10509" max="10509" width="10.42578125" style="2" customWidth="1"/>
    <col min="10510" max="10510" width="14.28515625" style="2" customWidth="1"/>
    <col min="10511" max="10511" width="13.42578125" style="2" customWidth="1"/>
    <col min="10512" max="10512" width="15.7109375" style="2" customWidth="1"/>
    <col min="10513" max="10515" width="13.42578125" style="2" customWidth="1"/>
    <col min="10516" max="10516" width="44" style="2" customWidth="1"/>
    <col min="10517" max="10517" width="11.42578125" style="2"/>
    <col min="10518" max="10518" width="20.7109375" style="2" bestFit="1" customWidth="1"/>
    <col min="10519" max="10736" width="11.42578125" style="2"/>
    <col min="10737" max="10737" width="0" style="2" hidden="1" customWidth="1"/>
    <col min="10738" max="10738" width="31.28515625" style="2" customWidth="1"/>
    <col min="10739" max="10739" width="10" style="2" customWidth="1"/>
    <col min="10740" max="10740" width="10.85546875" style="2" customWidth="1"/>
    <col min="10741" max="10741" width="2.85546875" style="2" customWidth="1"/>
    <col min="10742" max="10747" width="0" style="2" hidden="1" customWidth="1"/>
    <col min="10748" max="10748" width="14.42578125" style="2" customWidth="1"/>
    <col min="10749" max="10749" width="9.42578125" style="2" customWidth="1"/>
    <col min="10750" max="10750" width="0" style="2" hidden="1" customWidth="1"/>
    <col min="10751" max="10751" width="7.140625" style="2" customWidth="1"/>
    <col min="10752" max="10757" width="0" style="2" hidden="1" customWidth="1"/>
    <col min="10758" max="10758" width="15.28515625" style="2" customWidth="1"/>
    <col min="10759" max="10760" width="14.7109375" style="2" customWidth="1"/>
    <col min="10761" max="10761" width="12.5703125" style="2" customWidth="1"/>
    <col min="10762" max="10762" width="12.140625" style="2" customWidth="1"/>
    <col min="10763" max="10763" width="12.42578125" style="2" customWidth="1"/>
    <col min="10764" max="10764" width="14.28515625" style="2" customWidth="1"/>
    <col min="10765" max="10765" width="10.42578125" style="2" customWidth="1"/>
    <col min="10766" max="10766" width="14.28515625" style="2" customWidth="1"/>
    <col min="10767" max="10767" width="13.42578125" style="2" customWidth="1"/>
    <col min="10768" max="10768" width="15.7109375" style="2" customWidth="1"/>
    <col min="10769" max="10771" width="13.42578125" style="2" customWidth="1"/>
    <col min="10772" max="10772" width="44" style="2" customWidth="1"/>
    <col min="10773" max="10773" width="11.42578125" style="2"/>
    <col min="10774" max="10774" width="20.7109375" style="2" bestFit="1" customWidth="1"/>
    <col min="10775" max="10992" width="11.42578125" style="2"/>
    <col min="10993" max="10993" width="0" style="2" hidden="1" customWidth="1"/>
    <col min="10994" max="10994" width="31.28515625" style="2" customWidth="1"/>
    <col min="10995" max="10995" width="10" style="2" customWidth="1"/>
    <col min="10996" max="10996" width="10.85546875" style="2" customWidth="1"/>
    <col min="10997" max="10997" width="2.85546875" style="2" customWidth="1"/>
    <col min="10998" max="11003" width="0" style="2" hidden="1" customWidth="1"/>
    <col min="11004" max="11004" width="14.42578125" style="2" customWidth="1"/>
    <col min="11005" max="11005" width="9.42578125" style="2" customWidth="1"/>
    <col min="11006" max="11006" width="0" style="2" hidden="1" customWidth="1"/>
    <col min="11007" max="11007" width="7.140625" style="2" customWidth="1"/>
    <col min="11008" max="11013" width="0" style="2" hidden="1" customWidth="1"/>
    <col min="11014" max="11014" width="15.28515625" style="2" customWidth="1"/>
    <col min="11015" max="11016" width="14.7109375" style="2" customWidth="1"/>
    <col min="11017" max="11017" width="12.5703125" style="2" customWidth="1"/>
    <col min="11018" max="11018" width="12.140625" style="2" customWidth="1"/>
    <col min="11019" max="11019" width="12.42578125" style="2" customWidth="1"/>
    <col min="11020" max="11020" width="14.28515625" style="2" customWidth="1"/>
    <col min="11021" max="11021" width="10.42578125" style="2" customWidth="1"/>
    <col min="11022" max="11022" width="14.28515625" style="2" customWidth="1"/>
    <col min="11023" max="11023" width="13.42578125" style="2" customWidth="1"/>
    <col min="11024" max="11024" width="15.7109375" style="2" customWidth="1"/>
    <col min="11025" max="11027" width="13.42578125" style="2" customWidth="1"/>
    <col min="11028" max="11028" width="44" style="2" customWidth="1"/>
    <col min="11029" max="11029" width="11.42578125" style="2"/>
    <col min="11030" max="11030" width="20.7109375" style="2" bestFit="1" customWidth="1"/>
    <col min="11031" max="11248" width="11.42578125" style="2"/>
    <col min="11249" max="11249" width="0" style="2" hidden="1" customWidth="1"/>
    <col min="11250" max="11250" width="31.28515625" style="2" customWidth="1"/>
    <col min="11251" max="11251" width="10" style="2" customWidth="1"/>
    <col min="11252" max="11252" width="10.85546875" style="2" customWidth="1"/>
    <col min="11253" max="11253" width="2.85546875" style="2" customWidth="1"/>
    <col min="11254" max="11259" width="0" style="2" hidden="1" customWidth="1"/>
    <col min="11260" max="11260" width="14.42578125" style="2" customWidth="1"/>
    <col min="11261" max="11261" width="9.42578125" style="2" customWidth="1"/>
    <col min="11262" max="11262" width="0" style="2" hidden="1" customWidth="1"/>
    <col min="11263" max="11263" width="7.140625" style="2" customWidth="1"/>
    <col min="11264" max="11269" width="0" style="2" hidden="1" customWidth="1"/>
    <col min="11270" max="11270" width="15.28515625" style="2" customWidth="1"/>
    <col min="11271" max="11272" width="14.7109375" style="2" customWidth="1"/>
    <col min="11273" max="11273" width="12.5703125" style="2" customWidth="1"/>
    <col min="11274" max="11274" width="12.140625" style="2" customWidth="1"/>
    <col min="11275" max="11275" width="12.42578125" style="2" customWidth="1"/>
    <col min="11276" max="11276" width="14.28515625" style="2" customWidth="1"/>
    <col min="11277" max="11277" width="10.42578125" style="2" customWidth="1"/>
    <col min="11278" max="11278" width="14.28515625" style="2" customWidth="1"/>
    <col min="11279" max="11279" width="13.42578125" style="2" customWidth="1"/>
    <col min="11280" max="11280" width="15.7109375" style="2" customWidth="1"/>
    <col min="11281" max="11283" width="13.42578125" style="2" customWidth="1"/>
    <col min="11284" max="11284" width="44" style="2" customWidth="1"/>
    <col min="11285" max="11285" width="11.42578125" style="2"/>
    <col min="11286" max="11286" width="20.7109375" style="2" bestFit="1" customWidth="1"/>
    <col min="11287" max="11504" width="11.42578125" style="2"/>
    <col min="11505" max="11505" width="0" style="2" hidden="1" customWidth="1"/>
    <col min="11506" max="11506" width="31.28515625" style="2" customWidth="1"/>
    <col min="11507" max="11507" width="10" style="2" customWidth="1"/>
    <col min="11508" max="11508" width="10.85546875" style="2" customWidth="1"/>
    <col min="11509" max="11509" width="2.85546875" style="2" customWidth="1"/>
    <col min="11510" max="11515" width="0" style="2" hidden="1" customWidth="1"/>
    <col min="11516" max="11516" width="14.42578125" style="2" customWidth="1"/>
    <col min="11517" max="11517" width="9.42578125" style="2" customWidth="1"/>
    <col min="11518" max="11518" width="0" style="2" hidden="1" customWidth="1"/>
    <col min="11519" max="11519" width="7.140625" style="2" customWidth="1"/>
    <col min="11520" max="11525" width="0" style="2" hidden="1" customWidth="1"/>
    <col min="11526" max="11526" width="15.28515625" style="2" customWidth="1"/>
    <col min="11527" max="11528" width="14.7109375" style="2" customWidth="1"/>
    <col min="11529" max="11529" width="12.5703125" style="2" customWidth="1"/>
    <col min="11530" max="11530" width="12.140625" style="2" customWidth="1"/>
    <col min="11531" max="11531" width="12.42578125" style="2" customWidth="1"/>
    <col min="11532" max="11532" width="14.28515625" style="2" customWidth="1"/>
    <col min="11533" max="11533" width="10.42578125" style="2" customWidth="1"/>
    <col min="11534" max="11534" width="14.28515625" style="2" customWidth="1"/>
    <col min="11535" max="11535" width="13.42578125" style="2" customWidth="1"/>
    <col min="11536" max="11536" width="15.7109375" style="2" customWidth="1"/>
    <col min="11537" max="11539" width="13.42578125" style="2" customWidth="1"/>
    <col min="11540" max="11540" width="44" style="2" customWidth="1"/>
    <col min="11541" max="11541" width="11.42578125" style="2"/>
    <col min="11542" max="11542" width="20.7109375" style="2" bestFit="1" customWidth="1"/>
    <col min="11543" max="11760" width="11.42578125" style="2"/>
    <col min="11761" max="11761" width="0" style="2" hidden="1" customWidth="1"/>
    <col min="11762" max="11762" width="31.28515625" style="2" customWidth="1"/>
    <col min="11763" max="11763" width="10" style="2" customWidth="1"/>
    <col min="11764" max="11764" width="10.85546875" style="2" customWidth="1"/>
    <col min="11765" max="11765" width="2.85546875" style="2" customWidth="1"/>
    <col min="11766" max="11771" width="0" style="2" hidden="1" customWidth="1"/>
    <col min="11772" max="11772" width="14.42578125" style="2" customWidth="1"/>
    <col min="11773" max="11773" width="9.42578125" style="2" customWidth="1"/>
    <col min="11774" max="11774" width="0" style="2" hidden="1" customWidth="1"/>
    <col min="11775" max="11775" width="7.140625" style="2" customWidth="1"/>
    <col min="11776" max="11781" width="0" style="2" hidden="1" customWidth="1"/>
    <col min="11782" max="11782" width="15.28515625" style="2" customWidth="1"/>
    <col min="11783" max="11784" width="14.7109375" style="2" customWidth="1"/>
    <col min="11785" max="11785" width="12.5703125" style="2" customWidth="1"/>
    <col min="11786" max="11786" width="12.140625" style="2" customWidth="1"/>
    <col min="11787" max="11787" width="12.42578125" style="2" customWidth="1"/>
    <col min="11788" max="11788" width="14.28515625" style="2" customWidth="1"/>
    <col min="11789" max="11789" width="10.42578125" style="2" customWidth="1"/>
    <col min="11790" max="11790" width="14.28515625" style="2" customWidth="1"/>
    <col min="11791" max="11791" width="13.42578125" style="2" customWidth="1"/>
    <col min="11792" max="11792" width="15.7109375" style="2" customWidth="1"/>
    <col min="11793" max="11795" width="13.42578125" style="2" customWidth="1"/>
    <col min="11796" max="11796" width="44" style="2" customWidth="1"/>
    <col min="11797" max="11797" width="11.42578125" style="2"/>
    <col min="11798" max="11798" width="20.7109375" style="2" bestFit="1" customWidth="1"/>
    <col min="11799" max="12016" width="11.42578125" style="2"/>
    <col min="12017" max="12017" width="0" style="2" hidden="1" customWidth="1"/>
    <col min="12018" max="12018" width="31.28515625" style="2" customWidth="1"/>
    <col min="12019" max="12019" width="10" style="2" customWidth="1"/>
    <col min="12020" max="12020" width="10.85546875" style="2" customWidth="1"/>
    <col min="12021" max="12021" width="2.85546875" style="2" customWidth="1"/>
    <col min="12022" max="12027" width="0" style="2" hidden="1" customWidth="1"/>
    <col min="12028" max="12028" width="14.42578125" style="2" customWidth="1"/>
    <col min="12029" max="12029" width="9.42578125" style="2" customWidth="1"/>
    <col min="12030" max="12030" width="0" style="2" hidden="1" customWidth="1"/>
    <col min="12031" max="12031" width="7.140625" style="2" customWidth="1"/>
    <col min="12032" max="12037" width="0" style="2" hidden="1" customWidth="1"/>
    <col min="12038" max="12038" width="15.28515625" style="2" customWidth="1"/>
    <col min="12039" max="12040" width="14.7109375" style="2" customWidth="1"/>
    <col min="12041" max="12041" width="12.5703125" style="2" customWidth="1"/>
    <col min="12042" max="12042" width="12.140625" style="2" customWidth="1"/>
    <col min="12043" max="12043" width="12.42578125" style="2" customWidth="1"/>
    <col min="12044" max="12044" width="14.28515625" style="2" customWidth="1"/>
    <col min="12045" max="12045" width="10.42578125" style="2" customWidth="1"/>
    <col min="12046" max="12046" width="14.28515625" style="2" customWidth="1"/>
    <col min="12047" max="12047" width="13.42578125" style="2" customWidth="1"/>
    <col min="12048" max="12048" width="15.7109375" style="2" customWidth="1"/>
    <col min="12049" max="12051" width="13.42578125" style="2" customWidth="1"/>
    <col min="12052" max="12052" width="44" style="2" customWidth="1"/>
    <col min="12053" max="12053" width="11.42578125" style="2"/>
    <col min="12054" max="12054" width="20.7109375" style="2" bestFit="1" customWidth="1"/>
    <col min="12055" max="12272" width="11.42578125" style="2"/>
    <col min="12273" max="12273" width="0" style="2" hidden="1" customWidth="1"/>
    <col min="12274" max="12274" width="31.28515625" style="2" customWidth="1"/>
    <col min="12275" max="12275" width="10" style="2" customWidth="1"/>
    <col min="12276" max="12276" width="10.85546875" style="2" customWidth="1"/>
    <col min="12277" max="12277" width="2.85546875" style="2" customWidth="1"/>
    <col min="12278" max="12283" width="0" style="2" hidden="1" customWidth="1"/>
    <col min="12284" max="12284" width="14.42578125" style="2" customWidth="1"/>
    <col min="12285" max="12285" width="9.42578125" style="2" customWidth="1"/>
    <col min="12286" max="12286" width="0" style="2" hidden="1" customWidth="1"/>
    <col min="12287" max="12287" width="7.140625" style="2" customWidth="1"/>
    <col min="12288" max="12293" width="0" style="2" hidden="1" customWidth="1"/>
    <col min="12294" max="12294" width="15.28515625" style="2" customWidth="1"/>
    <col min="12295" max="12296" width="14.7109375" style="2" customWidth="1"/>
    <col min="12297" max="12297" width="12.5703125" style="2" customWidth="1"/>
    <col min="12298" max="12298" width="12.140625" style="2" customWidth="1"/>
    <col min="12299" max="12299" width="12.42578125" style="2" customWidth="1"/>
    <col min="12300" max="12300" width="14.28515625" style="2" customWidth="1"/>
    <col min="12301" max="12301" width="10.42578125" style="2" customWidth="1"/>
    <col min="12302" max="12302" width="14.28515625" style="2" customWidth="1"/>
    <col min="12303" max="12303" width="13.42578125" style="2" customWidth="1"/>
    <col min="12304" max="12304" width="15.7109375" style="2" customWidth="1"/>
    <col min="12305" max="12307" width="13.42578125" style="2" customWidth="1"/>
    <col min="12308" max="12308" width="44" style="2" customWidth="1"/>
    <col min="12309" max="12309" width="11.42578125" style="2"/>
    <col min="12310" max="12310" width="20.7109375" style="2" bestFit="1" customWidth="1"/>
    <col min="12311" max="12528" width="11.42578125" style="2"/>
    <col min="12529" max="12529" width="0" style="2" hidden="1" customWidth="1"/>
    <col min="12530" max="12530" width="31.28515625" style="2" customWidth="1"/>
    <col min="12531" max="12531" width="10" style="2" customWidth="1"/>
    <col min="12532" max="12532" width="10.85546875" style="2" customWidth="1"/>
    <col min="12533" max="12533" width="2.85546875" style="2" customWidth="1"/>
    <col min="12534" max="12539" width="0" style="2" hidden="1" customWidth="1"/>
    <col min="12540" max="12540" width="14.42578125" style="2" customWidth="1"/>
    <col min="12541" max="12541" width="9.42578125" style="2" customWidth="1"/>
    <col min="12542" max="12542" width="0" style="2" hidden="1" customWidth="1"/>
    <col min="12543" max="12543" width="7.140625" style="2" customWidth="1"/>
    <col min="12544" max="12549" width="0" style="2" hidden="1" customWidth="1"/>
    <col min="12550" max="12550" width="15.28515625" style="2" customWidth="1"/>
    <col min="12551" max="12552" width="14.7109375" style="2" customWidth="1"/>
    <col min="12553" max="12553" width="12.5703125" style="2" customWidth="1"/>
    <col min="12554" max="12554" width="12.140625" style="2" customWidth="1"/>
    <col min="12555" max="12555" width="12.42578125" style="2" customWidth="1"/>
    <col min="12556" max="12556" width="14.28515625" style="2" customWidth="1"/>
    <col min="12557" max="12557" width="10.42578125" style="2" customWidth="1"/>
    <col min="12558" max="12558" width="14.28515625" style="2" customWidth="1"/>
    <col min="12559" max="12559" width="13.42578125" style="2" customWidth="1"/>
    <col min="12560" max="12560" width="15.7109375" style="2" customWidth="1"/>
    <col min="12561" max="12563" width="13.42578125" style="2" customWidth="1"/>
    <col min="12564" max="12564" width="44" style="2" customWidth="1"/>
    <col min="12565" max="12565" width="11.42578125" style="2"/>
    <col min="12566" max="12566" width="20.7109375" style="2" bestFit="1" customWidth="1"/>
    <col min="12567" max="12784" width="11.42578125" style="2"/>
    <col min="12785" max="12785" width="0" style="2" hidden="1" customWidth="1"/>
    <col min="12786" max="12786" width="31.28515625" style="2" customWidth="1"/>
    <col min="12787" max="12787" width="10" style="2" customWidth="1"/>
    <col min="12788" max="12788" width="10.85546875" style="2" customWidth="1"/>
    <col min="12789" max="12789" width="2.85546875" style="2" customWidth="1"/>
    <col min="12790" max="12795" width="0" style="2" hidden="1" customWidth="1"/>
    <col min="12796" max="12796" width="14.42578125" style="2" customWidth="1"/>
    <col min="12797" max="12797" width="9.42578125" style="2" customWidth="1"/>
    <col min="12798" max="12798" width="0" style="2" hidden="1" customWidth="1"/>
    <col min="12799" max="12799" width="7.140625" style="2" customWidth="1"/>
    <col min="12800" max="12805" width="0" style="2" hidden="1" customWidth="1"/>
    <col min="12806" max="12806" width="15.28515625" style="2" customWidth="1"/>
    <col min="12807" max="12808" width="14.7109375" style="2" customWidth="1"/>
    <col min="12809" max="12809" width="12.5703125" style="2" customWidth="1"/>
    <col min="12810" max="12810" width="12.140625" style="2" customWidth="1"/>
    <col min="12811" max="12811" width="12.42578125" style="2" customWidth="1"/>
    <col min="12812" max="12812" width="14.28515625" style="2" customWidth="1"/>
    <col min="12813" max="12813" width="10.42578125" style="2" customWidth="1"/>
    <col min="12814" max="12814" width="14.28515625" style="2" customWidth="1"/>
    <col min="12815" max="12815" width="13.42578125" style="2" customWidth="1"/>
    <col min="12816" max="12816" width="15.7109375" style="2" customWidth="1"/>
    <col min="12817" max="12819" width="13.42578125" style="2" customWidth="1"/>
    <col min="12820" max="12820" width="44" style="2" customWidth="1"/>
    <col min="12821" max="12821" width="11.42578125" style="2"/>
    <col min="12822" max="12822" width="20.7109375" style="2" bestFit="1" customWidth="1"/>
    <col min="12823" max="13040" width="11.42578125" style="2"/>
    <col min="13041" max="13041" width="0" style="2" hidden="1" customWidth="1"/>
    <col min="13042" max="13042" width="31.28515625" style="2" customWidth="1"/>
    <col min="13043" max="13043" width="10" style="2" customWidth="1"/>
    <col min="13044" max="13044" width="10.85546875" style="2" customWidth="1"/>
    <col min="13045" max="13045" width="2.85546875" style="2" customWidth="1"/>
    <col min="13046" max="13051" width="0" style="2" hidden="1" customWidth="1"/>
    <col min="13052" max="13052" width="14.42578125" style="2" customWidth="1"/>
    <col min="13053" max="13053" width="9.42578125" style="2" customWidth="1"/>
    <col min="13054" max="13054" width="0" style="2" hidden="1" customWidth="1"/>
    <col min="13055" max="13055" width="7.140625" style="2" customWidth="1"/>
    <col min="13056" max="13061" width="0" style="2" hidden="1" customWidth="1"/>
    <col min="13062" max="13062" width="15.28515625" style="2" customWidth="1"/>
    <col min="13063" max="13064" width="14.7109375" style="2" customWidth="1"/>
    <col min="13065" max="13065" width="12.5703125" style="2" customWidth="1"/>
    <col min="13066" max="13066" width="12.140625" style="2" customWidth="1"/>
    <col min="13067" max="13067" width="12.42578125" style="2" customWidth="1"/>
    <col min="13068" max="13068" width="14.28515625" style="2" customWidth="1"/>
    <col min="13069" max="13069" width="10.42578125" style="2" customWidth="1"/>
    <col min="13070" max="13070" width="14.28515625" style="2" customWidth="1"/>
    <col min="13071" max="13071" width="13.42578125" style="2" customWidth="1"/>
    <col min="13072" max="13072" width="15.7109375" style="2" customWidth="1"/>
    <col min="13073" max="13075" width="13.42578125" style="2" customWidth="1"/>
    <col min="13076" max="13076" width="44" style="2" customWidth="1"/>
    <col min="13077" max="13077" width="11.42578125" style="2"/>
    <col min="13078" max="13078" width="20.7109375" style="2" bestFit="1" customWidth="1"/>
    <col min="13079" max="13296" width="11.42578125" style="2"/>
    <col min="13297" max="13297" width="0" style="2" hidden="1" customWidth="1"/>
    <col min="13298" max="13298" width="31.28515625" style="2" customWidth="1"/>
    <col min="13299" max="13299" width="10" style="2" customWidth="1"/>
    <col min="13300" max="13300" width="10.85546875" style="2" customWidth="1"/>
    <col min="13301" max="13301" width="2.85546875" style="2" customWidth="1"/>
    <col min="13302" max="13307" width="0" style="2" hidden="1" customWidth="1"/>
    <col min="13308" max="13308" width="14.42578125" style="2" customWidth="1"/>
    <col min="13309" max="13309" width="9.42578125" style="2" customWidth="1"/>
    <col min="13310" max="13310" width="0" style="2" hidden="1" customWidth="1"/>
    <col min="13311" max="13311" width="7.140625" style="2" customWidth="1"/>
    <col min="13312" max="13317" width="0" style="2" hidden="1" customWidth="1"/>
    <col min="13318" max="13318" width="15.28515625" style="2" customWidth="1"/>
    <col min="13319" max="13320" width="14.7109375" style="2" customWidth="1"/>
    <col min="13321" max="13321" width="12.5703125" style="2" customWidth="1"/>
    <col min="13322" max="13322" width="12.140625" style="2" customWidth="1"/>
    <col min="13323" max="13323" width="12.42578125" style="2" customWidth="1"/>
    <col min="13324" max="13324" width="14.28515625" style="2" customWidth="1"/>
    <col min="13325" max="13325" width="10.42578125" style="2" customWidth="1"/>
    <col min="13326" max="13326" width="14.28515625" style="2" customWidth="1"/>
    <col min="13327" max="13327" width="13.42578125" style="2" customWidth="1"/>
    <col min="13328" max="13328" width="15.7109375" style="2" customWidth="1"/>
    <col min="13329" max="13331" width="13.42578125" style="2" customWidth="1"/>
    <col min="13332" max="13332" width="44" style="2" customWidth="1"/>
    <col min="13333" max="13333" width="11.42578125" style="2"/>
    <col min="13334" max="13334" width="20.7109375" style="2" bestFit="1" customWidth="1"/>
    <col min="13335" max="13552" width="11.42578125" style="2"/>
    <col min="13553" max="13553" width="0" style="2" hidden="1" customWidth="1"/>
    <col min="13554" max="13554" width="31.28515625" style="2" customWidth="1"/>
    <col min="13555" max="13555" width="10" style="2" customWidth="1"/>
    <col min="13556" max="13556" width="10.85546875" style="2" customWidth="1"/>
    <col min="13557" max="13557" width="2.85546875" style="2" customWidth="1"/>
    <col min="13558" max="13563" width="0" style="2" hidden="1" customWidth="1"/>
    <col min="13564" max="13564" width="14.42578125" style="2" customWidth="1"/>
    <col min="13565" max="13565" width="9.42578125" style="2" customWidth="1"/>
    <col min="13566" max="13566" width="0" style="2" hidden="1" customWidth="1"/>
    <col min="13567" max="13567" width="7.140625" style="2" customWidth="1"/>
    <col min="13568" max="13573" width="0" style="2" hidden="1" customWidth="1"/>
    <col min="13574" max="13574" width="15.28515625" style="2" customWidth="1"/>
    <col min="13575" max="13576" width="14.7109375" style="2" customWidth="1"/>
    <col min="13577" max="13577" width="12.5703125" style="2" customWidth="1"/>
    <col min="13578" max="13578" width="12.140625" style="2" customWidth="1"/>
    <col min="13579" max="13579" width="12.42578125" style="2" customWidth="1"/>
    <col min="13580" max="13580" width="14.28515625" style="2" customWidth="1"/>
    <col min="13581" max="13581" width="10.42578125" style="2" customWidth="1"/>
    <col min="13582" max="13582" width="14.28515625" style="2" customWidth="1"/>
    <col min="13583" max="13583" width="13.42578125" style="2" customWidth="1"/>
    <col min="13584" max="13584" width="15.7109375" style="2" customWidth="1"/>
    <col min="13585" max="13587" width="13.42578125" style="2" customWidth="1"/>
    <col min="13588" max="13588" width="44" style="2" customWidth="1"/>
    <col min="13589" max="13589" width="11.42578125" style="2"/>
    <col min="13590" max="13590" width="20.7109375" style="2" bestFit="1" customWidth="1"/>
    <col min="13591" max="13808" width="11.42578125" style="2"/>
    <col min="13809" max="13809" width="0" style="2" hidden="1" customWidth="1"/>
    <col min="13810" max="13810" width="31.28515625" style="2" customWidth="1"/>
    <col min="13811" max="13811" width="10" style="2" customWidth="1"/>
    <col min="13812" max="13812" width="10.85546875" style="2" customWidth="1"/>
    <col min="13813" max="13813" width="2.85546875" style="2" customWidth="1"/>
    <col min="13814" max="13819" width="0" style="2" hidden="1" customWidth="1"/>
    <col min="13820" max="13820" width="14.42578125" style="2" customWidth="1"/>
    <col min="13821" max="13821" width="9.42578125" style="2" customWidth="1"/>
    <col min="13822" max="13822" width="0" style="2" hidden="1" customWidth="1"/>
    <col min="13823" max="13823" width="7.140625" style="2" customWidth="1"/>
    <col min="13824" max="13829" width="0" style="2" hidden="1" customWidth="1"/>
    <col min="13830" max="13830" width="15.28515625" style="2" customWidth="1"/>
    <col min="13831" max="13832" width="14.7109375" style="2" customWidth="1"/>
    <col min="13833" max="13833" width="12.5703125" style="2" customWidth="1"/>
    <col min="13834" max="13834" width="12.140625" style="2" customWidth="1"/>
    <col min="13835" max="13835" width="12.42578125" style="2" customWidth="1"/>
    <col min="13836" max="13836" width="14.28515625" style="2" customWidth="1"/>
    <col min="13837" max="13837" width="10.42578125" style="2" customWidth="1"/>
    <col min="13838" max="13838" width="14.28515625" style="2" customWidth="1"/>
    <col min="13839" max="13839" width="13.42578125" style="2" customWidth="1"/>
    <col min="13840" max="13840" width="15.7109375" style="2" customWidth="1"/>
    <col min="13841" max="13843" width="13.42578125" style="2" customWidth="1"/>
    <col min="13844" max="13844" width="44" style="2" customWidth="1"/>
    <col min="13845" max="13845" width="11.42578125" style="2"/>
    <col min="13846" max="13846" width="20.7109375" style="2" bestFit="1" customWidth="1"/>
    <col min="13847" max="14064" width="11.42578125" style="2"/>
    <col min="14065" max="14065" width="0" style="2" hidden="1" customWidth="1"/>
    <col min="14066" max="14066" width="31.28515625" style="2" customWidth="1"/>
    <col min="14067" max="14067" width="10" style="2" customWidth="1"/>
    <col min="14068" max="14068" width="10.85546875" style="2" customWidth="1"/>
    <col min="14069" max="14069" width="2.85546875" style="2" customWidth="1"/>
    <col min="14070" max="14075" width="0" style="2" hidden="1" customWidth="1"/>
    <col min="14076" max="14076" width="14.42578125" style="2" customWidth="1"/>
    <col min="14077" max="14077" width="9.42578125" style="2" customWidth="1"/>
    <col min="14078" max="14078" width="0" style="2" hidden="1" customWidth="1"/>
    <col min="14079" max="14079" width="7.140625" style="2" customWidth="1"/>
    <col min="14080" max="14085" width="0" style="2" hidden="1" customWidth="1"/>
    <col min="14086" max="14086" width="15.28515625" style="2" customWidth="1"/>
    <col min="14087" max="14088" width="14.7109375" style="2" customWidth="1"/>
    <col min="14089" max="14089" width="12.5703125" style="2" customWidth="1"/>
    <col min="14090" max="14090" width="12.140625" style="2" customWidth="1"/>
    <col min="14091" max="14091" width="12.42578125" style="2" customWidth="1"/>
    <col min="14092" max="14092" width="14.28515625" style="2" customWidth="1"/>
    <col min="14093" max="14093" width="10.42578125" style="2" customWidth="1"/>
    <col min="14094" max="14094" width="14.28515625" style="2" customWidth="1"/>
    <col min="14095" max="14095" width="13.42578125" style="2" customWidth="1"/>
    <col min="14096" max="14096" width="15.7109375" style="2" customWidth="1"/>
    <col min="14097" max="14099" width="13.42578125" style="2" customWidth="1"/>
    <col min="14100" max="14100" width="44" style="2" customWidth="1"/>
    <col min="14101" max="14101" width="11.42578125" style="2"/>
    <col min="14102" max="14102" width="20.7109375" style="2" bestFit="1" customWidth="1"/>
    <col min="14103" max="14320" width="11.42578125" style="2"/>
    <col min="14321" max="14321" width="0" style="2" hidden="1" customWidth="1"/>
    <col min="14322" max="14322" width="31.28515625" style="2" customWidth="1"/>
    <col min="14323" max="14323" width="10" style="2" customWidth="1"/>
    <col min="14324" max="14324" width="10.85546875" style="2" customWidth="1"/>
    <col min="14325" max="14325" width="2.85546875" style="2" customWidth="1"/>
    <col min="14326" max="14331" width="0" style="2" hidden="1" customWidth="1"/>
    <col min="14332" max="14332" width="14.42578125" style="2" customWidth="1"/>
    <col min="14333" max="14333" width="9.42578125" style="2" customWidth="1"/>
    <col min="14334" max="14334" width="0" style="2" hidden="1" customWidth="1"/>
    <col min="14335" max="14335" width="7.140625" style="2" customWidth="1"/>
    <col min="14336" max="14341" width="0" style="2" hidden="1" customWidth="1"/>
    <col min="14342" max="14342" width="15.28515625" style="2" customWidth="1"/>
    <col min="14343" max="14344" width="14.7109375" style="2" customWidth="1"/>
    <col min="14345" max="14345" width="12.5703125" style="2" customWidth="1"/>
    <col min="14346" max="14346" width="12.140625" style="2" customWidth="1"/>
    <col min="14347" max="14347" width="12.42578125" style="2" customWidth="1"/>
    <col min="14348" max="14348" width="14.28515625" style="2" customWidth="1"/>
    <col min="14349" max="14349" width="10.42578125" style="2" customWidth="1"/>
    <col min="14350" max="14350" width="14.28515625" style="2" customWidth="1"/>
    <col min="14351" max="14351" width="13.42578125" style="2" customWidth="1"/>
    <col min="14352" max="14352" width="15.7109375" style="2" customWidth="1"/>
    <col min="14353" max="14355" width="13.42578125" style="2" customWidth="1"/>
    <col min="14356" max="14356" width="44" style="2" customWidth="1"/>
    <col min="14357" max="14357" width="11.42578125" style="2"/>
    <col min="14358" max="14358" width="20.7109375" style="2" bestFit="1" customWidth="1"/>
    <col min="14359" max="14576" width="11.42578125" style="2"/>
    <col min="14577" max="14577" width="0" style="2" hidden="1" customWidth="1"/>
    <col min="14578" max="14578" width="31.28515625" style="2" customWidth="1"/>
    <col min="14579" max="14579" width="10" style="2" customWidth="1"/>
    <col min="14580" max="14580" width="10.85546875" style="2" customWidth="1"/>
    <col min="14581" max="14581" width="2.85546875" style="2" customWidth="1"/>
    <col min="14582" max="14587" width="0" style="2" hidden="1" customWidth="1"/>
    <col min="14588" max="14588" width="14.42578125" style="2" customWidth="1"/>
    <col min="14589" max="14589" width="9.42578125" style="2" customWidth="1"/>
    <col min="14590" max="14590" width="0" style="2" hidden="1" customWidth="1"/>
    <col min="14591" max="14591" width="7.140625" style="2" customWidth="1"/>
    <col min="14592" max="14597" width="0" style="2" hidden="1" customWidth="1"/>
    <col min="14598" max="14598" width="15.28515625" style="2" customWidth="1"/>
    <col min="14599" max="14600" width="14.7109375" style="2" customWidth="1"/>
    <col min="14601" max="14601" width="12.5703125" style="2" customWidth="1"/>
    <col min="14602" max="14602" width="12.140625" style="2" customWidth="1"/>
    <col min="14603" max="14603" width="12.42578125" style="2" customWidth="1"/>
    <col min="14604" max="14604" width="14.28515625" style="2" customWidth="1"/>
    <col min="14605" max="14605" width="10.42578125" style="2" customWidth="1"/>
    <col min="14606" max="14606" width="14.28515625" style="2" customWidth="1"/>
    <col min="14607" max="14607" width="13.42578125" style="2" customWidth="1"/>
    <col min="14608" max="14608" width="15.7109375" style="2" customWidth="1"/>
    <col min="14609" max="14611" width="13.42578125" style="2" customWidth="1"/>
    <col min="14612" max="14612" width="44" style="2" customWidth="1"/>
    <col min="14613" max="14613" width="11.42578125" style="2"/>
    <col min="14614" max="14614" width="20.7109375" style="2" bestFit="1" customWidth="1"/>
    <col min="14615" max="14832" width="11.42578125" style="2"/>
    <col min="14833" max="14833" width="0" style="2" hidden="1" customWidth="1"/>
    <col min="14834" max="14834" width="31.28515625" style="2" customWidth="1"/>
    <col min="14835" max="14835" width="10" style="2" customWidth="1"/>
    <col min="14836" max="14836" width="10.85546875" style="2" customWidth="1"/>
    <col min="14837" max="14837" width="2.85546875" style="2" customWidth="1"/>
    <col min="14838" max="14843" width="0" style="2" hidden="1" customWidth="1"/>
    <col min="14844" max="14844" width="14.42578125" style="2" customWidth="1"/>
    <col min="14845" max="14845" width="9.42578125" style="2" customWidth="1"/>
    <col min="14846" max="14846" width="0" style="2" hidden="1" customWidth="1"/>
    <col min="14847" max="14847" width="7.140625" style="2" customWidth="1"/>
    <col min="14848" max="14853" width="0" style="2" hidden="1" customWidth="1"/>
    <col min="14854" max="14854" width="15.28515625" style="2" customWidth="1"/>
    <col min="14855" max="14856" width="14.7109375" style="2" customWidth="1"/>
    <col min="14857" max="14857" width="12.5703125" style="2" customWidth="1"/>
    <col min="14858" max="14858" width="12.140625" style="2" customWidth="1"/>
    <col min="14859" max="14859" width="12.42578125" style="2" customWidth="1"/>
    <col min="14860" max="14860" width="14.28515625" style="2" customWidth="1"/>
    <col min="14861" max="14861" width="10.42578125" style="2" customWidth="1"/>
    <col min="14862" max="14862" width="14.28515625" style="2" customWidth="1"/>
    <col min="14863" max="14863" width="13.42578125" style="2" customWidth="1"/>
    <col min="14864" max="14864" width="15.7109375" style="2" customWidth="1"/>
    <col min="14865" max="14867" width="13.42578125" style="2" customWidth="1"/>
    <col min="14868" max="14868" width="44" style="2" customWidth="1"/>
    <col min="14869" max="14869" width="11.42578125" style="2"/>
    <col min="14870" max="14870" width="20.7109375" style="2" bestFit="1" customWidth="1"/>
    <col min="14871" max="15088" width="11.42578125" style="2"/>
    <col min="15089" max="15089" width="0" style="2" hidden="1" customWidth="1"/>
    <col min="15090" max="15090" width="31.28515625" style="2" customWidth="1"/>
    <col min="15091" max="15091" width="10" style="2" customWidth="1"/>
    <col min="15092" max="15092" width="10.85546875" style="2" customWidth="1"/>
    <col min="15093" max="15093" width="2.85546875" style="2" customWidth="1"/>
    <col min="15094" max="15099" width="0" style="2" hidden="1" customWidth="1"/>
    <col min="15100" max="15100" width="14.42578125" style="2" customWidth="1"/>
    <col min="15101" max="15101" width="9.42578125" style="2" customWidth="1"/>
    <col min="15102" max="15102" width="0" style="2" hidden="1" customWidth="1"/>
    <col min="15103" max="15103" width="7.140625" style="2" customWidth="1"/>
    <col min="15104" max="15109" width="0" style="2" hidden="1" customWidth="1"/>
    <col min="15110" max="15110" width="15.28515625" style="2" customWidth="1"/>
    <col min="15111" max="15112" width="14.7109375" style="2" customWidth="1"/>
    <col min="15113" max="15113" width="12.5703125" style="2" customWidth="1"/>
    <col min="15114" max="15114" width="12.140625" style="2" customWidth="1"/>
    <col min="15115" max="15115" width="12.42578125" style="2" customWidth="1"/>
    <col min="15116" max="15116" width="14.28515625" style="2" customWidth="1"/>
    <col min="15117" max="15117" width="10.42578125" style="2" customWidth="1"/>
    <col min="15118" max="15118" width="14.28515625" style="2" customWidth="1"/>
    <col min="15119" max="15119" width="13.42578125" style="2" customWidth="1"/>
    <col min="15120" max="15120" width="15.7109375" style="2" customWidth="1"/>
    <col min="15121" max="15123" width="13.42578125" style="2" customWidth="1"/>
    <col min="15124" max="15124" width="44" style="2" customWidth="1"/>
    <col min="15125" max="15125" width="11.42578125" style="2"/>
    <col min="15126" max="15126" width="20.7109375" style="2" bestFit="1" customWidth="1"/>
    <col min="15127" max="15344" width="11.42578125" style="2"/>
    <col min="15345" max="15345" width="0" style="2" hidden="1" customWidth="1"/>
    <col min="15346" max="15346" width="31.28515625" style="2" customWidth="1"/>
    <col min="15347" max="15347" width="10" style="2" customWidth="1"/>
    <col min="15348" max="15348" width="10.85546875" style="2" customWidth="1"/>
    <col min="15349" max="15349" width="2.85546875" style="2" customWidth="1"/>
    <col min="15350" max="15355" width="0" style="2" hidden="1" customWidth="1"/>
    <col min="15356" max="15356" width="14.42578125" style="2" customWidth="1"/>
    <col min="15357" max="15357" width="9.42578125" style="2" customWidth="1"/>
    <col min="15358" max="15358" width="0" style="2" hidden="1" customWidth="1"/>
    <col min="15359" max="15359" width="7.140625" style="2" customWidth="1"/>
    <col min="15360" max="15365" width="0" style="2" hidden="1" customWidth="1"/>
    <col min="15366" max="15366" width="15.28515625" style="2" customWidth="1"/>
    <col min="15367" max="15368" width="14.7109375" style="2" customWidth="1"/>
    <col min="15369" max="15369" width="12.5703125" style="2" customWidth="1"/>
    <col min="15370" max="15370" width="12.140625" style="2" customWidth="1"/>
    <col min="15371" max="15371" width="12.42578125" style="2" customWidth="1"/>
    <col min="15372" max="15372" width="14.28515625" style="2" customWidth="1"/>
    <col min="15373" max="15373" width="10.42578125" style="2" customWidth="1"/>
    <col min="15374" max="15374" width="14.28515625" style="2" customWidth="1"/>
    <col min="15375" max="15375" width="13.42578125" style="2" customWidth="1"/>
    <col min="15376" max="15376" width="15.7109375" style="2" customWidth="1"/>
    <col min="15377" max="15379" width="13.42578125" style="2" customWidth="1"/>
    <col min="15380" max="15380" width="44" style="2" customWidth="1"/>
    <col min="15381" max="15381" width="11.42578125" style="2"/>
    <col min="15382" max="15382" width="20.7109375" style="2" bestFit="1" customWidth="1"/>
    <col min="15383" max="15600" width="11.42578125" style="2"/>
    <col min="15601" max="15601" width="0" style="2" hidden="1" customWidth="1"/>
    <col min="15602" max="15602" width="31.28515625" style="2" customWidth="1"/>
    <col min="15603" max="15603" width="10" style="2" customWidth="1"/>
    <col min="15604" max="15604" width="10.85546875" style="2" customWidth="1"/>
    <col min="15605" max="15605" width="2.85546875" style="2" customWidth="1"/>
    <col min="15606" max="15611" width="0" style="2" hidden="1" customWidth="1"/>
    <col min="15612" max="15612" width="14.42578125" style="2" customWidth="1"/>
    <col min="15613" max="15613" width="9.42578125" style="2" customWidth="1"/>
    <col min="15614" max="15614" width="0" style="2" hidden="1" customWidth="1"/>
    <col min="15615" max="15615" width="7.140625" style="2" customWidth="1"/>
    <col min="15616" max="15621" width="0" style="2" hidden="1" customWidth="1"/>
    <col min="15622" max="15622" width="15.28515625" style="2" customWidth="1"/>
    <col min="15623" max="15624" width="14.7109375" style="2" customWidth="1"/>
    <col min="15625" max="15625" width="12.5703125" style="2" customWidth="1"/>
    <col min="15626" max="15626" width="12.140625" style="2" customWidth="1"/>
    <col min="15627" max="15627" width="12.42578125" style="2" customWidth="1"/>
    <col min="15628" max="15628" width="14.28515625" style="2" customWidth="1"/>
    <col min="15629" max="15629" width="10.42578125" style="2" customWidth="1"/>
    <col min="15630" max="15630" width="14.28515625" style="2" customWidth="1"/>
    <col min="15631" max="15631" width="13.42578125" style="2" customWidth="1"/>
    <col min="15632" max="15632" width="15.7109375" style="2" customWidth="1"/>
    <col min="15633" max="15635" width="13.42578125" style="2" customWidth="1"/>
    <col min="15636" max="15636" width="44" style="2" customWidth="1"/>
    <col min="15637" max="15637" width="11.42578125" style="2"/>
    <col min="15638" max="15638" width="20.7109375" style="2" bestFit="1" customWidth="1"/>
    <col min="15639" max="15856" width="11.42578125" style="2"/>
    <col min="15857" max="15857" width="0" style="2" hidden="1" customWidth="1"/>
    <col min="15858" max="15858" width="31.28515625" style="2" customWidth="1"/>
    <col min="15859" max="15859" width="10" style="2" customWidth="1"/>
    <col min="15860" max="15860" width="10.85546875" style="2" customWidth="1"/>
    <col min="15861" max="15861" width="2.85546875" style="2" customWidth="1"/>
    <col min="15862" max="15867" width="0" style="2" hidden="1" customWidth="1"/>
    <col min="15868" max="15868" width="14.42578125" style="2" customWidth="1"/>
    <col min="15869" max="15869" width="9.42578125" style="2" customWidth="1"/>
    <col min="15870" max="15870" width="0" style="2" hidden="1" customWidth="1"/>
    <col min="15871" max="15871" width="7.140625" style="2" customWidth="1"/>
    <col min="15872" max="15877" width="0" style="2" hidden="1" customWidth="1"/>
    <col min="15878" max="15878" width="15.28515625" style="2" customWidth="1"/>
    <col min="15879" max="15880" width="14.7109375" style="2" customWidth="1"/>
    <col min="15881" max="15881" width="12.5703125" style="2" customWidth="1"/>
    <col min="15882" max="15882" width="12.140625" style="2" customWidth="1"/>
    <col min="15883" max="15883" width="12.42578125" style="2" customWidth="1"/>
    <col min="15884" max="15884" width="14.28515625" style="2" customWidth="1"/>
    <col min="15885" max="15885" width="10.42578125" style="2" customWidth="1"/>
    <col min="15886" max="15886" width="14.28515625" style="2" customWidth="1"/>
    <col min="15887" max="15887" width="13.42578125" style="2" customWidth="1"/>
    <col min="15888" max="15888" width="15.7109375" style="2" customWidth="1"/>
    <col min="15889" max="15891" width="13.42578125" style="2" customWidth="1"/>
    <col min="15892" max="15892" width="44" style="2" customWidth="1"/>
    <col min="15893" max="15893" width="11.42578125" style="2"/>
    <col min="15894" max="15894" width="20.7109375" style="2" bestFit="1" customWidth="1"/>
    <col min="15895" max="16112" width="11.42578125" style="2"/>
    <col min="16113" max="16113" width="0" style="2" hidden="1" customWidth="1"/>
    <col min="16114" max="16114" width="31.28515625" style="2" customWidth="1"/>
    <col min="16115" max="16115" width="10" style="2" customWidth="1"/>
    <col min="16116" max="16116" width="10.85546875" style="2" customWidth="1"/>
    <col min="16117" max="16117" width="2.85546875" style="2" customWidth="1"/>
    <col min="16118" max="16123" width="0" style="2" hidden="1" customWidth="1"/>
    <col min="16124" max="16124" width="14.42578125" style="2" customWidth="1"/>
    <col min="16125" max="16125" width="9.42578125" style="2" customWidth="1"/>
    <col min="16126" max="16126" width="0" style="2" hidden="1" customWidth="1"/>
    <col min="16127" max="16127" width="7.140625" style="2" customWidth="1"/>
    <col min="16128" max="16133" width="0" style="2" hidden="1" customWidth="1"/>
    <col min="16134" max="16134" width="15.28515625" style="2" customWidth="1"/>
    <col min="16135" max="16136" width="14.7109375" style="2" customWidth="1"/>
    <col min="16137" max="16137" width="12.5703125" style="2" customWidth="1"/>
    <col min="16138" max="16138" width="12.140625" style="2" customWidth="1"/>
    <col min="16139" max="16139" width="12.42578125" style="2" customWidth="1"/>
    <col min="16140" max="16140" width="14.28515625" style="2" customWidth="1"/>
    <col min="16141" max="16141" width="10.42578125" style="2" customWidth="1"/>
    <col min="16142" max="16142" width="14.28515625" style="2" customWidth="1"/>
    <col min="16143" max="16143" width="13.42578125" style="2" customWidth="1"/>
    <col min="16144" max="16144" width="15.7109375" style="2" customWidth="1"/>
    <col min="16145" max="16147" width="13.42578125" style="2" customWidth="1"/>
    <col min="16148" max="16148" width="44" style="2" customWidth="1"/>
    <col min="16149" max="16149" width="11.42578125" style="2"/>
    <col min="16150" max="16150" width="20.7109375" style="2" bestFit="1" customWidth="1"/>
    <col min="16151" max="16383" width="11.42578125" style="2"/>
    <col min="16384" max="16384" width="11.42578125" style="2" customWidth="1"/>
  </cols>
  <sheetData>
    <row r="1" spans="1:35" ht="13.5" thickBot="1" x14ac:dyDescent="0.25">
      <c r="G1" s="3"/>
      <c r="H1" s="3"/>
      <c r="I1" s="3"/>
      <c r="J1" s="3"/>
      <c r="K1" s="3"/>
    </row>
    <row r="2" spans="1:35" ht="15.75" customHeight="1" thickBot="1" x14ac:dyDescent="0.25">
      <c r="A2" s="184"/>
      <c r="B2" s="184"/>
      <c r="C2" s="184"/>
      <c r="D2" s="2">
        <v>1.02</v>
      </c>
      <c r="E2" s="5"/>
      <c r="F2" s="234" t="s">
        <v>136</v>
      </c>
      <c r="G2" s="235"/>
      <c r="H2" s="235"/>
      <c r="I2" s="235"/>
      <c r="J2" s="235"/>
      <c r="K2" s="235"/>
      <c r="L2" s="236"/>
      <c r="N2" s="234" t="s">
        <v>30</v>
      </c>
      <c r="O2" s="235"/>
      <c r="P2" s="235"/>
      <c r="Q2" s="235"/>
      <c r="R2" s="235"/>
      <c r="S2" s="236"/>
      <c r="U2" s="234" t="s">
        <v>65</v>
      </c>
      <c r="V2" s="235"/>
      <c r="W2" s="235"/>
      <c r="X2" s="235"/>
      <c r="Y2" s="235"/>
      <c r="Z2" s="235"/>
      <c r="AA2" s="235"/>
      <c r="AB2" s="236"/>
      <c r="AC2" s="14"/>
      <c r="AE2" s="14"/>
      <c r="AF2" s="14"/>
      <c r="AI2" s="3"/>
    </row>
    <row r="3" spans="1:35" s="7" customFormat="1" ht="16.899999999999999" customHeight="1" thickBot="1" x14ac:dyDescent="0.25">
      <c r="A3" s="230" t="s">
        <v>126</v>
      </c>
      <c r="B3" s="230"/>
      <c r="C3" s="230"/>
      <c r="D3" s="31"/>
      <c r="E3" s="31"/>
      <c r="F3" s="8" t="s">
        <v>1</v>
      </c>
      <c r="G3" s="8"/>
      <c r="H3" s="8"/>
      <c r="I3" s="8"/>
      <c r="J3" s="8" t="s">
        <v>10</v>
      </c>
      <c r="K3" s="8" t="s">
        <v>11</v>
      </c>
      <c r="N3" s="32" t="s">
        <v>0</v>
      </c>
      <c r="O3" s="32" t="s">
        <v>2</v>
      </c>
      <c r="P3" s="8" t="s">
        <v>13</v>
      </c>
      <c r="Q3" s="8" t="s">
        <v>33</v>
      </c>
      <c r="R3" s="32" t="s">
        <v>2</v>
      </c>
      <c r="S3" s="8" t="s">
        <v>13</v>
      </c>
      <c r="U3" s="32" t="s">
        <v>1</v>
      </c>
      <c r="V3" s="32" t="s">
        <v>40</v>
      </c>
      <c r="W3" s="32" t="s">
        <v>133</v>
      </c>
      <c r="X3" s="8" t="s">
        <v>35</v>
      </c>
      <c r="Y3" s="8" t="s">
        <v>36</v>
      </c>
      <c r="Z3" s="8" t="s">
        <v>39</v>
      </c>
      <c r="AA3" s="8" t="s">
        <v>36</v>
      </c>
      <c r="AB3" s="8" t="s">
        <v>36</v>
      </c>
    </row>
    <row r="4" spans="1:35" s="16" customFormat="1" ht="47.25" customHeight="1" thickBot="1" x14ac:dyDescent="0.3">
      <c r="A4" s="23" t="s">
        <v>50</v>
      </c>
      <c r="B4" s="24" t="s">
        <v>64</v>
      </c>
      <c r="C4" s="24" t="s">
        <v>88</v>
      </c>
      <c r="D4" s="24" t="s">
        <v>56</v>
      </c>
      <c r="E4" s="24" t="s">
        <v>24</v>
      </c>
      <c r="F4" s="37" t="s">
        <v>129</v>
      </c>
      <c r="G4" s="25" t="s">
        <v>6</v>
      </c>
      <c r="H4" s="25" t="s">
        <v>7</v>
      </c>
      <c r="I4" s="25" t="s">
        <v>132</v>
      </c>
      <c r="J4" s="25" t="s">
        <v>8</v>
      </c>
      <c r="K4" s="25" t="s">
        <v>9</v>
      </c>
      <c r="L4" s="26" t="s">
        <v>137</v>
      </c>
      <c r="N4" s="28" t="s">
        <v>4</v>
      </c>
      <c r="O4" s="27" t="s">
        <v>68</v>
      </c>
      <c r="P4" s="27" t="s">
        <v>12</v>
      </c>
      <c r="Q4" s="27" t="s">
        <v>32</v>
      </c>
      <c r="R4" s="29" t="s">
        <v>67</v>
      </c>
      <c r="S4" s="30" t="s">
        <v>49</v>
      </c>
      <c r="U4" s="172" t="s">
        <v>110</v>
      </c>
      <c r="V4" s="27" t="s">
        <v>63</v>
      </c>
      <c r="W4" s="106" t="s">
        <v>7</v>
      </c>
      <c r="X4" s="106" t="s">
        <v>139</v>
      </c>
      <c r="Y4" s="106" t="s">
        <v>31</v>
      </c>
      <c r="Z4" s="106" t="s">
        <v>38</v>
      </c>
      <c r="AA4" s="106" t="s">
        <v>37</v>
      </c>
      <c r="AB4" s="229" t="s">
        <v>34</v>
      </c>
      <c r="AD4" s="240" t="s">
        <v>72</v>
      </c>
      <c r="AE4" s="241"/>
    </row>
    <row r="5" spans="1:35" ht="17.25" thickTop="1" thickBot="1" x14ac:dyDescent="0.25">
      <c r="A5" s="39" t="s">
        <v>52</v>
      </c>
      <c r="B5" s="40" t="s">
        <v>27</v>
      </c>
      <c r="C5" s="41" t="s">
        <v>57</v>
      </c>
      <c r="D5" s="42">
        <v>1</v>
      </c>
      <c r="E5" s="43">
        <v>1</v>
      </c>
      <c r="F5" s="137">
        <f>VLOOKUP(B5,'[1]SAC (0,9%) gen''21 '!$B:$K,5,FALSE)*$D$2</f>
        <v>1941.1823999999999</v>
      </c>
      <c r="G5" s="44">
        <v>0</v>
      </c>
      <c r="H5" s="45">
        <v>0</v>
      </c>
      <c r="I5" s="211">
        <v>0</v>
      </c>
      <c r="J5" s="137">
        <f t="shared" ref="J5:J24" si="0">F5</f>
        <v>1941.1823999999999</v>
      </c>
      <c r="K5" s="137">
        <f>F5</f>
        <v>1941.1823999999999</v>
      </c>
      <c r="L5" s="63">
        <f t="shared" ref="L5:L10" si="1">F5*15</f>
        <v>29117.735999999997</v>
      </c>
      <c r="M5" s="46"/>
      <c r="N5" s="22" t="s">
        <v>3</v>
      </c>
      <c r="O5" s="150">
        <v>0</v>
      </c>
      <c r="P5" s="44">
        <v>0</v>
      </c>
      <c r="Q5" s="45">
        <v>0</v>
      </c>
      <c r="R5" s="141">
        <v>2557.7159381127994</v>
      </c>
      <c r="S5" s="142">
        <v>5366.8520812499992</v>
      </c>
      <c r="U5" s="22">
        <v>0</v>
      </c>
      <c r="V5" s="150"/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10">
        <v>0</v>
      </c>
      <c r="AD5" s="242" t="s">
        <v>73</v>
      </c>
      <c r="AE5" s="243"/>
    </row>
    <row r="6" spans="1:35" ht="13.5" thickBot="1" x14ac:dyDescent="0.25">
      <c r="A6" s="244" t="s">
        <v>54</v>
      </c>
      <c r="B6" s="40" t="s">
        <v>43</v>
      </c>
      <c r="C6" s="41" t="s">
        <v>57</v>
      </c>
      <c r="D6" s="42">
        <v>1</v>
      </c>
      <c r="E6" s="43">
        <v>1</v>
      </c>
      <c r="F6" s="138">
        <f>VLOOKUP(B6,'[1]SAC (0,9%) gen''21 '!$B:$K,5,FALSE)*$D$2</f>
        <v>1941.1823999999999</v>
      </c>
      <c r="G6" s="132">
        <v>0</v>
      </c>
      <c r="H6" s="133">
        <v>0</v>
      </c>
      <c r="I6" s="133">
        <v>0</v>
      </c>
      <c r="J6" s="138">
        <f t="shared" si="0"/>
        <v>1941.1823999999999</v>
      </c>
      <c r="K6" s="138">
        <f t="shared" ref="K6:K24" si="2">F6</f>
        <v>1941.1823999999999</v>
      </c>
      <c r="L6" s="53">
        <f t="shared" si="1"/>
        <v>29117.735999999997</v>
      </c>
      <c r="M6" s="46"/>
      <c r="N6" s="21" t="s">
        <v>3</v>
      </c>
      <c r="O6" s="151">
        <v>0</v>
      </c>
      <c r="P6" s="47">
        <v>0</v>
      </c>
      <c r="Q6" s="48">
        <v>0</v>
      </c>
      <c r="R6" s="158" t="s">
        <v>105</v>
      </c>
      <c r="S6" s="143" t="s">
        <v>102</v>
      </c>
      <c r="U6" s="21">
        <v>0</v>
      </c>
      <c r="V6" s="160"/>
      <c r="W6" s="108">
        <v>0</v>
      </c>
      <c r="X6" s="108">
        <v>0</v>
      </c>
      <c r="Y6" s="108">
        <v>0</v>
      </c>
      <c r="Z6" s="108">
        <v>0</v>
      </c>
      <c r="AA6" s="108">
        <v>0</v>
      </c>
      <c r="AB6" s="111">
        <v>0</v>
      </c>
      <c r="AD6" s="10" t="s">
        <v>14</v>
      </c>
      <c r="AE6" s="9" t="s">
        <v>5</v>
      </c>
    </row>
    <row r="7" spans="1:35" ht="13.5" thickTop="1" x14ac:dyDescent="0.2">
      <c r="A7" s="245"/>
      <c r="B7" s="54" t="s">
        <v>98</v>
      </c>
      <c r="C7" s="50" t="s">
        <v>59</v>
      </c>
      <c r="D7" s="55">
        <v>1</v>
      </c>
      <c r="E7" s="52">
        <v>1</v>
      </c>
      <c r="F7" s="139">
        <f>VLOOKUP(B7,'[1]SAC (0,9%) gen''21 '!$B:$K,5,FALSE)*$D$2</f>
        <v>1941.1823999999999</v>
      </c>
      <c r="G7" s="56">
        <v>0</v>
      </c>
      <c r="H7" s="57">
        <v>0</v>
      </c>
      <c r="I7" s="57">
        <v>0</v>
      </c>
      <c r="J7" s="139">
        <f t="shared" si="0"/>
        <v>1941.1823999999999</v>
      </c>
      <c r="K7" s="139">
        <f t="shared" si="2"/>
        <v>1941.1823999999999</v>
      </c>
      <c r="L7" s="53">
        <f t="shared" si="1"/>
        <v>29117.735999999997</v>
      </c>
      <c r="M7" s="46"/>
      <c r="N7" s="20" t="s">
        <v>3</v>
      </c>
      <c r="O7" s="152">
        <v>0</v>
      </c>
      <c r="P7" s="56">
        <v>0</v>
      </c>
      <c r="Q7" s="57">
        <v>0</v>
      </c>
      <c r="R7" s="159">
        <v>626.82000000000005</v>
      </c>
      <c r="S7" s="144">
        <v>0</v>
      </c>
      <c r="U7" s="18" t="s">
        <v>96</v>
      </c>
      <c r="V7" s="160"/>
      <c r="W7" s="108">
        <v>0</v>
      </c>
      <c r="X7" s="108">
        <v>0</v>
      </c>
      <c r="Y7" s="108">
        <v>0</v>
      </c>
      <c r="Z7" s="108">
        <v>0</v>
      </c>
      <c r="AA7" s="108">
        <v>0</v>
      </c>
      <c r="AB7" s="111">
        <v>0</v>
      </c>
      <c r="AD7" s="130" t="s">
        <v>70</v>
      </c>
      <c r="AE7" s="122">
        <v>0</v>
      </c>
    </row>
    <row r="8" spans="1:35" x14ac:dyDescent="0.2">
      <c r="A8" s="245"/>
      <c r="B8" s="54" t="s">
        <v>97</v>
      </c>
      <c r="C8" s="50" t="s">
        <v>59</v>
      </c>
      <c r="D8" s="55">
        <v>1</v>
      </c>
      <c r="E8" s="52">
        <v>1</v>
      </c>
      <c r="F8" s="139">
        <f>VLOOKUP(B8,'[1]SAC (0,9%) gen''21 '!$B:$K,5,FALSE)*$D$2</f>
        <v>1941.1823999999999</v>
      </c>
      <c r="G8" s="56">
        <v>0</v>
      </c>
      <c r="H8" s="57">
        <v>0</v>
      </c>
      <c r="I8" s="57">
        <v>0</v>
      </c>
      <c r="J8" s="139">
        <f t="shared" ref="J8" si="3">F8</f>
        <v>1941.1823999999999</v>
      </c>
      <c r="K8" s="139">
        <f t="shared" ref="K8" si="4">F8</f>
        <v>1941.1823999999999</v>
      </c>
      <c r="L8" s="53">
        <f t="shared" si="1"/>
        <v>29117.735999999997</v>
      </c>
      <c r="M8" s="46"/>
      <c r="N8" s="20" t="s">
        <v>3</v>
      </c>
      <c r="O8" s="152">
        <v>0</v>
      </c>
      <c r="P8" s="56">
        <v>0</v>
      </c>
      <c r="Q8" s="57">
        <v>0</v>
      </c>
      <c r="R8" s="159">
        <v>210.94</v>
      </c>
      <c r="S8" s="144">
        <v>0</v>
      </c>
      <c r="U8" s="18" t="s">
        <v>96</v>
      </c>
      <c r="V8" s="160"/>
      <c r="W8" s="108">
        <v>0</v>
      </c>
      <c r="X8" s="108">
        <v>0</v>
      </c>
      <c r="Y8" s="108">
        <v>0</v>
      </c>
      <c r="Z8" s="108">
        <v>0</v>
      </c>
      <c r="AA8" s="108">
        <v>0</v>
      </c>
      <c r="AB8" s="111">
        <v>0</v>
      </c>
      <c r="AD8" s="130" t="s">
        <v>71</v>
      </c>
      <c r="AE8" s="122">
        <v>0.03</v>
      </c>
    </row>
    <row r="9" spans="1:35" x14ac:dyDescent="0.2">
      <c r="A9" s="245"/>
      <c r="B9" s="54" t="s">
        <v>44</v>
      </c>
      <c r="C9" s="50" t="s">
        <v>104</v>
      </c>
      <c r="D9" s="55">
        <v>2</v>
      </c>
      <c r="E9" s="52">
        <v>1</v>
      </c>
      <c r="F9" s="139">
        <f>VLOOKUP(B9,'[1]SAC (0,9%) gen''21 '!$B:$K,5,FALSE)*$D$2</f>
        <v>1786.326</v>
      </c>
      <c r="G9" s="56">
        <v>0</v>
      </c>
      <c r="H9" s="57">
        <v>0</v>
      </c>
      <c r="I9" s="57">
        <v>0</v>
      </c>
      <c r="J9" s="139">
        <f t="shared" ref="J9" si="5">F9</f>
        <v>1786.326</v>
      </c>
      <c r="K9" s="139">
        <f t="shared" ref="K9" si="6">F9</f>
        <v>1786.326</v>
      </c>
      <c r="L9" s="53">
        <f t="shared" si="1"/>
        <v>26794.89</v>
      </c>
      <c r="M9" s="46"/>
      <c r="N9" s="20" t="s">
        <v>3</v>
      </c>
      <c r="O9" s="152">
        <v>0</v>
      </c>
      <c r="P9" s="56">
        <v>0</v>
      </c>
      <c r="Q9" s="57">
        <v>0</v>
      </c>
      <c r="R9" s="159">
        <v>766.46</v>
      </c>
      <c r="S9" s="144">
        <v>0</v>
      </c>
      <c r="U9" s="18">
        <v>0</v>
      </c>
      <c r="V9" s="160"/>
      <c r="W9" s="108">
        <v>0</v>
      </c>
      <c r="X9" s="108">
        <v>0</v>
      </c>
      <c r="Y9" s="108">
        <v>0</v>
      </c>
      <c r="Z9" s="108">
        <v>0</v>
      </c>
      <c r="AA9" s="108">
        <v>0</v>
      </c>
      <c r="AB9" s="111">
        <v>0</v>
      </c>
      <c r="AD9" s="130" t="s">
        <v>74</v>
      </c>
      <c r="AE9" s="122">
        <v>0.05</v>
      </c>
    </row>
    <row r="10" spans="1:35" x14ac:dyDescent="0.2">
      <c r="A10" s="245"/>
      <c r="B10" s="49" t="s">
        <v>58</v>
      </c>
      <c r="C10" s="50" t="s">
        <v>58</v>
      </c>
      <c r="D10" s="51">
        <v>5</v>
      </c>
      <c r="E10" s="52">
        <v>1</v>
      </c>
      <c r="F10" s="139">
        <f>VLOOKUP(B10,'[1]SAC (0,9%) gen''21 '!$B:$K,5,FALSE)*$D$2</f>
        <v>1467.7494000000002</v>
      </c>
      <c r="G10" s="47">
        <v>0</v>
      </c>
      <c r="H10" s="48">
        <v>0</v>
      </c>
      <c r="I10" s="48">
        <v>0</v>
      </c>
      <c r="J10" s="139">
        <f t="shared" si="0"/>
        <v>1467.7494000000002</v>
      </c>
      <c r="K10" s="139">
        <f t="shared" si="2"/>
        <v>1467.7494000000002</v>
      </c>
      <c r="L10" s="53">
        <f t="shared" si="1"/>
        <v>22016.241000000002</v>
      </c>
      <c r="M10" s="46"/>
      <c r="N10" s="18" t="s">
        <v>3</v>
      </c>
      <c r="O10" s="153">
        <v>0</v>
      </c>
      <c r="P10" s="47">
        <v>0</v>
      </c>
      <c r="Q10" s="48">
        <v>0</v>
      </c>
      <c r="R10" s="156">
        <v>1522.22</v>
      </c>
      <c r="S10" s="145">
        <v>0</v>
      </c>
      <c r="U10" s="18">
        <v>0</v>
      </c>
      <c r="V10" s="160"/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11">
        <v>0</v>
      </c>
      <c r="AD10" s="130" t="s">
        <v>75</v>
      </c>
      <c r="AE10" s="122">
        <v>0.1</v>
      </c>
    </row>
    <row r="11" spans="1:35" x14ac:dyDescent="0.2">
      <c r="A11" s="245"/>
      <c r="B11" s="54" t="s">
        <v>41</v>
      </c>
      <c r="C11" s="50" t="s">
        <v>60</v>
      </c>
      <c r="D11" s="55">
        <v>5</v>
      </c>
      <c r="E11" s="52">
        <v>1</v>
      </c>
      <c r="F11" s="139">
        <f>VLOOKUP(B11,'[1]SAC (0,9%) gen''21 '!$B:$K,5,FALSE)*$D$2</f>
        <v>1435.9151999999999</v>
      </c>
      <c r="G11" s="56">
        <v>0</v>
      </c>
      <c r="H11" s="57">
        <v>0</v>
      </c>
      <c r="I11" s="57">
        <v>0</v>
      </c>
      <c r="J11" s="139">
        <f t="shared" si="0"/>
        <v>1435.9151999999999</v>
      </c>
      <c r="K11" s="139">
        <f t="shared" si="2"/>
        <v>1435.9151999999999</v>
      </c>
      <c r="L11" s="53">
        <f t="shared" ref="L11" si="7">F11*15</f>
        <v>21538.727999999999</v>
      </c>
      <c r="M11" s="46"/>
      <c r="N11" s="20" t="s">
        <v>3</v>
      </c>
      <c r="O11" s="152">
        <v>0</v>
      </c>
      <c r="P11" s="56">
        <v>0</v>
      </c>
      <c r="Q11" s="57">
        <v>0</v>
      </c>
      <c r="R11" s="156">
        <v>1125.5899999999999</v>
      </c>
      <c r="S11" s="144">
        <v>0</v>
      </c>
      <c r="U11" s="18">
        <v>0</v>
      </c>
      <c r="V11" s="160"/>
      <c r="W11" s="108">
        <v>0</v>
      </c>
      <c r="X11" s="108">
        <v>0</v>
      </c>
      <c r="Y11" s="108">
        <v>0</v>
      </c>
      <c r="Z11" s="108">
        <v>0</v>
      </c>
      <c r="AA11" s="108">
        <v>0</v>
      </c>
      <c r="AB11" s="111">
        <v>0</v>
      </c>
      <c r="AD11" s="130" t="s">
        <v>76</v>
      </c>
      <c r="AE11" s="122">
        <v>0.15</v>
      </c>
    </row>
    <row r="12" spans="1:35" ht="13.5" customHeight="1" x14ac:dyDescent="0.2">
      <c r="A12" s="246"/>
      <c r="B12" s="58" t="s">
        <v>42</v>
      </c>
      <c r="C12" s="59" t="s">
        <v>62</v>
      </c>
      <c r="D12" s="60">
        <v>10</v>
      </c>
      <c r="E12" s="61">
        <v>1</v>
      </c>
      <c r="F12" s="140">
        <f>VLOOKUP(B12,'[1]SAC (0,9%) gen''21 '!$B:$K,5,FALSE)*$D$2</f>
        <v>1340.2188000000001</v>
      </c>
      <c r="G12" s="62">
        <v>0</v>
      </c>
      <c r="H12" s="62">
        <v>0</v>
      </c>
      <c r="I12" s="62">
        <v>0</v>
      </c>
      <c r="J12" s="140">
        <f t="shared" si="0"/>
        <v>1340.2188000000001</v>
      </c>
      <c r="K12" s="140">
        <f t="shared" si="2"/>
        <v>1340.2188000000001</v>
      </c>
      <c r="L12" s="63">
        <f t="shared" ref="L12:L24" si="8">F12*15</f>
        <v>20103.282000000003</v>
      </c>
      <c r="M12" s="46"/>
      <c r="N12" s="19" t="s">
        <v>3</v>
      </c>
      <c r="O12" s="154">
        <v>0</v>
      </c>
      <c r="P12" s="62">
        <v>0</v>
      </c>
      <c r="Q12" s="62">
        <v>0</v>
      </c>
      <c r="R12" s="157">
        <v>122</v>
      </c>
      <c r="S12" s="146">
        <v>0</v>
      </c>
      <c r="U12" s="19">
        <v>0</v>
      </c>
      <c r="V12" s="161"/>
      <c r="W12" s="109">
        <v>0</v>
      </c>
      <c r="X12" s="109">
        <v>0</v>
      </c>
      <c r="Y12" s="109">
        <v>0</v>
      </c>
      <c r="Z12" s="109">
        <v>0</v>
      </c>
      <c r="AA12" s="109">
        <v>0</v>
      </c>
      <c r="AB12" s="112">
        <v>0</v>
      </c>
      <c r="AD12" s="130" t="s">
        <v>77</v>
      </c>
      <c r="AE12" s="122">
        <v>0.2</v>
      </c>
    </row>
    <row r="13" spans="1:35" ht="13.5" customHeight="1" thickBot="1" x14ac:dyDescent="0.25">
      <c r="A13" s="244" t="s">
        <v>51</v>
      </c>
      <c r="B13" s="40" t="s">
        <v>106</v>
      </c>
      <c r="C13" s="41" t="s">
        <v>59</v>
      </c>
      <c r="D13" s="42">
        <v>1</v>
      </c>
      <c r="E13" s="43">
        <v>1</v>
      </c>
      <c r="F13" s="139">
        <f>VLOOKUP(B13,'[1]SAC (0,9%) gen''21 '!$B:$K,5,FALSE)*$D$2</f>
        <v>1941.1823999999999</v>
      </c>
      <c r="G13" s="33">
        <v>0</v>
      </c>
      <c r="H13" s="35">
        <v>0</v>
      </c>
      <c r="I13" s="35">
        <v>0</v>
      </c>
      <c r="J13" s="139">
        <f t="shared" ref="J13" si="9">F13</f>
        <v>1941.1823999999999</v>
      </c>
      <c r="K13" s="139">
        <f t="shared" ref="K13" si="10">F13</f>
        <v>1941.1823999999999</v>
      </c>
      <c r="L13" s="53">
        <f t="shared" ref="L13" si="11">F13*15</f>
        <v>29117.735999999997</v>
      </c>
      <c r="M13" s="46"/>
      <c r="N13" s="17" t="s">
        <v>3</v>
      </c>
      <c r="O13" s="155">
        <v>0</v>
      </c>
      <c r="P13" s="33">
        <v>0</v>
      </c>
      <c r="Q13" s="35">
        <v>0</v>
      </c>
      <c r="R13" s="162">
        <v>210.94</v>
      </c>
      <c r="S13" s="147">
        <v>0</v>
      </c>
      <c r="U13" s="171">
        <v>0</v>
      </c>
      <c r="V13" s="160"/>
      <c r="W13" s="108"/>
      <c r="X13" s="108"/>
      <c r="Y13" s="108"/>
      <c r="Z13" s="108"/>
      <c r="AA13" s="108"/>
      <c r="AB13" s="134"/>
      <c r="AD13" s="131" t="s">
        <v>78</v>
      </c>
      <c r="AE13" s="123">
        <v>0.25</v>
      </c>
    </row>
    <row r="14" spans="1:35" ht="13.5" customHeight="1" x14ac:dyDescent="0.2">
      <c r="A14" s="245"/>
      <c r="B14" s="49" t="s">
        <v>55</v>
      </c>
      <c r="C14" s="50" t="s">
        <v>104</v>
      </c>
      <c r="D14" s="51">
        <v>2</v>
      </c>
      <c r="E14" s="52">
        <v>1</v>
      </c>
      <c r="F14" s="139">
        <f>VLOOKUP(B14,'[1]SAC (0,9%) gen''21 '!$B:$K,5,FALSE)*$D$2</f>
        <v>1786.326</v>
      </c>
      <c r="G14" s="33">
        <v>0</v>
      </c>
      <c r="H14" s="35">
        <v>0</v>
      </c>
      <c r="I14" s="35">
        <v>0</v>
      </c>
      <c r="J14" s="139">
        <f t="shared" si="0"/>
        <v>1786.326</v>
      </c>
      <c r="K14" s="139">
        <f t="shared" si="2"/>
        <v>1786.326</v>
      </c>
      <c r="L14" s="53">
        <f t="shared" si="8"/>
        <v>26794.89</v>
      </c>
      <c r="M14" s="46"/>
      <c r="N14" s="18" t="s">
        <v>3</v>
      </c>
      <c r="O14" s="153">
        <v>0</v>
      </c>
      <c r="P14" s="33">
        <v>0</v>
      </c>
      <c r="Q14" s="35">
        <v>0</v>
      </c>
      <c r="R14" s="156">
        <v>725.18</v>
      </c>
      <c r="S14" s="145">
        <v>0</v>
      </c>
      <c r="U14" s="18">
        <v>0</v>
      </c>
      <c r="V14" s="160"/>
      <c r="W14" s="108">
        <v>0</v>
      </c>
      <c r="X14" s="108">
        <v>0</v>
      </c>
      <c r="Y14" s="108">
        <v>0</v>
      </c>
      <c r="Z14" s="108">
        <v>0</v>
      </c>
      <c r="AA14" s="108">
        <v>0</v>
      </c>
      <c r="AB14" s="111">
        <v>0</v>
      </c>
    </row>
    <row r="15" spans="1:35" x14ac:dyDescent="0.2">
      <c r="A15" s="245"/>
      <c r="B15" s="49" t="s">
        <v>28</v>
      </c>
      <c r="C15" s="50" t="s">
        <v>60</v>
      </c>
      <c r="D15" s="51">
        <v>5</v>
      </c>
      <c r="E15" s="52">
        <v>1</v>
      </c>
      <c r="F15" s="139">
        <f>VLOOKUP(B15,'[1]SAC (0,9%) gen''21 '!$B:$K,5,FALSE)*$D$2</f>
        <v>1435.9151999999999</v>
      </c>
      <c r="G15" s="33">
        <v>0</v>
      </c>
      <c r="H15" s="35">
        <v>0</v>
      </c>
      <c r="I15" s="35">
        <v>0</v>
      </c>
      <c r="J15" s="139">
        <f t="shared" si="0"/>
        <v>1435.9151999999999</v>
      </c>
      <c r="K15" s="139">
        <f t="shared" si="2"/>
        <v>1435.9151999999999</v>
      </c>
      <c r="L15" s="53">
        <f t="shared" si="8"/>
        <v>21538.727999999999</v>
      </c>
      <c r="M15" s="46"/>
      <c r="N15" s="18" t="s">
        <v>3</v>
      </c>
      <c r="O15" s="153">
        <v>0</v>
      </c>
      <c r="P15" s="33">
        <v>0</v>
      </c>
      <c r="Q15" s="35">
        <v>0</v>
      </c>
      <c r="R15" s="156">
        <v>293.32</v>
      </c>
      <c r="S15" s="145">
        <v>0</v>
      </c>
      <c r="U15" s="18">
        <v>83.33</v>
      </c>
      <c r="V15" s="160"/>
      <c r="W15" s="108">
        <v>0</v>
      </c>
      <c r="X15" s="108">
        <v>0</v>
      </c>
      <c r="Y15" s="108">
        <v>0</v>
      </c>
      <c r="Z15" s="108">
        <v>0</v>
      </c>
      <c r="AA15" s="108">
        <v>0</v>
      </c>
      <c r="AB15" s="111">
        <v>0</v>
      </c>
    </row>
    <row r="16" spans="1:35" x14ac:dyDescent="0.2">
      <c r="A16" s="245"/>
      <c r="B16" s="65" t="s">
        <v>41</v>
      </c>
      <c r="C16" s="50" t="s">
        <v>60</v>
      </c>
      <c r="D16" s="66">
        <v>5</v>
      </c>
      <c r="E16" s="52">
        <v>1</v>
      </c>
      <c r="F16" s="139">
        <f>VLOOKUP(B16,'[1]SAC (0,9%) gen''21 '!$B:$K,5,FALSE)*$D$2</f>
        <v>1435.9151999999999</v>
      </c>
      <c r="G16" s="56">
        <v>0</v>
      </c>
      <c r="H16" s="57">
        <v>0</v>
      </c>
      <c r="I16" s="57">
        <v>0</v>
      </c>
      <c r="J16" s="139">
        <f t="shared" si="0"/>
        <v>1435.9151999999999</v>
      </c>
      <c r="K16" s="139">
        <f t="shared" si="2"/>
        <v>1435.9151999999999</v>
      </c>
      <c r="L16" s="53">
        <f t="shared" si="8"/>
        <v>21538.727999999999</v>
      </c>
      <c r="M16" s="46"/>
      <c r="N16" s="21" t="s">
        <v>3</v>
      </c>
      <c r="O16" s="151">
        <v>0</v>
      </c>
      <c r="P16" s="56">
        <v>0</v>
      </c>
      <c r="Q16" s="57">
        <v>0</v>
      </c>
      <c r="R16" s="158" t="s">
        <v>107</v>
      </c>
      <c r="S16" s="148">
        <v>0</v>
      </c>
      <c r="U16" s="21">
        <v>0</v>
      </c>
      <c r="V16" s="160"/>
      <c r="W16" s="108">
        <v>0</v>
      </c>
      <c r="X16" s="108">
        <v>0</v>
      </c>
      <c r="Y16" s="108">
        <v>0</v>
      </c>
      <c r="Z16" s="108">
        <v>0</v>
      </c>
      <c r="AA16" s="108">
        <v>0</v>
      </c>
      <c r="AB16" s="111">
        <v>0</v>
      </c>
    </row>
    <row r="17" spans="1:35" ht="13.5" customHeight="1" x14ac:dyDescent="0.2">
      <c r="A17" s="245"/>
      <c r="B17" s="49" t="s">
        <v>46</v>
      </c>
      <c r="C17" s="50" t="s">
        <v>60</v>
      </c>
      <c r="D17" s="51">
        <v>5</v>
      </c>
      <c r="E17" s="64">
        <v>1</v>
      </c>
      <c r="F17" s="139">
        <f>VLOOKUP(B17,'[1]SAC (0,9%) gen''21 '!$B:$K,5,FALSE)*$D$2</f>
        <v>1435.9151999999999</v>
      </c>
      <c r="G17" s="56">
        <v>0</v>
      </c>
      <c r="H17" s="57">
        <v>0</v>
      </c>
      <c r="I17" s="57">
        <v>0</v>
      </c>
      <c r="J17" s="139">
        <f t="shared" si="0"/>
        <v>1435.9151999999999</v>
      </c>
      <c r="K17" s="139">
        <f t="shared" si="2"/>
        <v>1435.9151999999999</v>
      </c>
      <c r="L17" s="53">
        <f t="shared" si="8"/>
        <v>21538.727999999999</v>
      </c>
      <c r="M17" s="46"/>
      <c r="N17" s="18" t="s">
        <v>3</v>
      </c>
      <c r="O17" s="153">
        <v>0</v>
      </c>
      <c r="P17" s="56">
        <v>0</v>
      </c>
      <c r="Q17" s="57">
        <v>0</v>
      </c>
      <c r="R17" s="156">
        <v>290.61</v>
      </c>
      <c r="S17" s="145">
        <v>0</v>
      </c>
      <c r="U17" s="18" t="s">
        <v>108</v>
      </c>
      <c r="V17" s="160"/>
      <c r="W17" s="108">
        <v>0</v>
      </c>
      <c r="X17" s="108">
        <v>0</v>
      </c>
      <c r="Y17" s="108">
        <v>0</v>
      </c>
      <c r="Z17" s="108">
        <v>0</v>
      </c>
      <c r="AA17" s="108">
        <v>0</v>
      </c>
      <c r="AB17" s="111">
        <v>0</v>
      </c>
    </row>
    <row r="18" spans="1:35" x14ac:dyDescent="0.2">
      <c r="A18" s="245"/>
      <c r="B18" s="49" t="s">
        <v>45</v>
      </c>
      <c r="C18" s="50" t="s">
        <v>61</v>
      </c>
      <c r="D18" s="51">
        <v>7</v>
      </c>
      <c r="E18" s="52">
        <v>1</v>
      </c>
      <c r="F18" s="139">
        <f>VLOOKUP(B18,'[1]SAC (0,9%) gen''21 '!$B:$K,5,FALSE)*$D$2</f>
        <v>1340.2188000000001</v>
      </c>
      <c r="G18" s="33">
        <v>0</v>
      </c>
      <c r="H18" s="35">
        <v>0</v>
      </c>
      <c r="I18" s="35">
        <v>0</v>
      </c>
      <c r="J18" s="139">
        <f t="shared" si="0"/>
        <v>1340.2188000000001</v>
      </c>
      <c r="K18" s="139">
        <f t="shared" si="2"/>
        <v>1340.2188000000001</v>
      </c>
      <c r="L18" s="53">
        <f t="shared" si="8"/>
        <v>20103.282000000003</v>
      </c>
      <c r="M18" s="46"/>
      <c r="N18" s="18" t="s">
        <v>3</v>
      </c>
      <c r="O18" s="153">
        <v>0</v>
      </c>
      <c r="P18" s="33">
        <v>0</v>
      </c>
      <c r="Q18" s="35">
        <v>0</v>
      </c>
      <c r="R18" s="156">
        <v>69.67</v>
      </c>
      <c r="S18" s="145">
        <v>0</v>
      </c>
      <c r="U18" s="18">
        <v>0</v>
      </c>
      <c r="V18" s="160"/>
      <c r="W18" s="108">
        <v>0</v>
      </c>
      <c r="X18" s="108">
        <v>0</v>
      </c>
      <c r="Y18" s="108">
        <v>0</v>
      </c>
      <c r="Z18" s="108">
        <v>0</v>
      </c>
      <c r="AA18" s="108">
        <v>0</v>
      </c>
      <c r="AB18" s="111">
        <v>0</v>
      </c>
    </row>
    <row r="19" spans="1:35" x14ac:dyDescent="0.2">
      <c r="A19" s="246"/>
      <c r="B19" s="58" t="s">
        <v>103</v>
      </c>
      <c r="C19" s="59" t="s">
        <v>29</v>
      </c>
      <c r="D19" s="60">
        <v>7</v>
      </c>
      <c r="E19" s="61">
        <v>1</v>
      </c>
      <c r="F19" s="140">
        <f>VLOOKUP(B19,'[1]SAC (0,9%) gen''21 '!$B:$K,5,FALSE)*$D$2</f>
        <v>1340.2188000000001</v>
      </c>
      <c r="G19" s="34">
        <v>0</v>
      </c>
      <c r="H19" s="36">
        <v>0</v>
      </c>
      <c r="I19" s="36">
        <v>0</v>
      </c>
      <c r="J19" s="140">
        <f t="shared" si="0"/>
        <v>1340.2188000000001</v>
      </c>
      <c r="K19" s="140">
        <f t="shared" si="2"/>
        <v>1340.2188000000001</v>
      </c>
      <c r="L19" s="63">
        <f t="shared" si="8"/>
        <v>20103.282000000003</v>
      </c>
      <c r="M19" s="46"/>
      <c r="N19" s="19" t="s">
        <v>3</v>
      </c>
      <c r="O19" s="154">
        <v>69.67</v>
      </c>
      <c r="P19" s="34">
        <v>0</v>
      </c>
      <c r="Q19" s="36">
        <v>0</v>
      </c>
      <c r="R19" s="157">
        <v>0</v>
      </c>
      <c r="S19" s="146">
        <v>0</v>
      </c>
      <c r="U19" s="19">
        <v>0</v>
      </c>
      <c r="V19" s="161"/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12">
        <v>0</v>
      </c>
    </row>
    <row r="20" spans="1:35" x14ac:dyDescent="0.2">
      <c r="A20" s="244" t="s">
        <v>53</v>
      </c>
      <c r="B20" s="40" t="s">
        <v>44</v>
      </c>
      <c r="C20" s="41" t="s">
        <v>59</v>
      </c>
      <c r="D20" s="42">
        <v>1</v>
      </c>
      <c r="E20" s="187">
        <v>1</v>
      </c>
      <c r="F20" s="138">
        <f>VLOOKUP(B20,'[1]SAC (0,9%) gen''21 '!$B:$K,5,FALSE)*$D$2</f>
        <v>1786.326</v>
      </c>
      <c r="G20" s="188">
        <v>0</v>
      </c>
      <c r="H20" s="189">
        <v>0</v>
      </c>
      <c r="I20" s="189">
        <v>0</v>
      </c>
      <c r="J20" s="138">
        <f t="shared" si="0"/>
        <v>1786.326</v>
      </c>
      <c r="K20" s="138">
        <f t="shared" si="2"/>
        <v>1786.326</v>
      </c>
      <c r="L20" s="190">
        <f t="shared" si="8"/>
        <v>26794.89</v>
      </c>
      <c r="M20" s="46"/>
      <c r="N20" s="17" t="s">
        <v>3</v>
      </c>
      <c r="O20" s="155">
        <v>0</v>
      </c>
      <c r="P20" s="33">
        <v>0</v>
      </c>
      <c r="Q20" s="35">
        <v>0</v>
      </c>
      <c r="R20" s="162">
        <v>698.37</v>
      </c>
      <c r="S20" s="149">
        <v>3797.68</v>
      </c>
      <c r="U20" s="21">
        <v>0</v>
      </c>
      <c r="V20" s="160" t="s">
        <v>101</v>
      </c>
      <c r="W20" s="108">
        <v>0</v>
      </c>
      <c r="X20" s="108">
        <v>0</v>
      </c>
      <c r="Y20" s="108">
        <v>0</v>
      </c>
      <c r="Z20" s="108">
        <v>0</v>
      </c>
      <c r="AA20" s="108">
        <v>0</v>
      </c>
      <c r="AB20" s="111">
        <v>0</v>
      </c>
    </row>
    <row r="21" spans="1:35" ht="14.45" customHeight="1" x14ac:dyDescent="0.2">
      <c r="A21" s="245"/>
      <c r="B21" s="65" t="s">
        <v>48</v>
      </c>
      <c r="C21" s="50" t="s">
        <v>48</v>
      </c>
      <c r="D21" s="66">
        <v>5</v>
      </c>
      <c r="E21" s="64">
        <v>1</v>
      </c>
      <c r="F21" s="139">
        <f>VLOOKUP(B21,'[1]SAC (0,9%) gen''21 '!$B:$K,5,FALSE)*$D$2</f>
        <v>1669.3421999999998</v>
      </c>
      <c r="G21" s="33">
        <v>0</v>
      </c>
      <c r="H21" s="35">
        <v>0</v>
      </c>
      <c r="I21" s="35">
        <v>0</v>
      </c>
      <c r="J21" s="139">
        <f t="shared" si="0"/>
        <v>1669.3421999999998</v>
      </c>
      <c r="K21" s="139">
        <f t="shared" si="2"/>
        <v>1669.3421999999998</v>
      </c>
      <c r="L21" s="53">
        <f t="shared" si="8"/>
        <v>25040.132999999998</v>
      </c>
      <c r="M21" s="46"/>
      <c r="N21" s="21" t="s">
        <v>3</v>
      </c>
      <c r="O21" s="151">
        <v>0</v>
      </c>
      <c r="P21" s="33">
        <v>0</v>
      </c>
      <c r="Q21" s="35">
        <v>0</v>
      </c>
      <c r="R21" s="158">
        <v>270.49</v>
      </c>
      <c r="S21" s="148">
        <v>0</v>
      </c>
      <c r="U21" s="18">
        <v>0</v>
      </c>
      <c r="V21" s="160"/>
      <c r="W21" s="108">
        <v>0</v>
      </c>
      <c r="X21" s="108">
        <v>0</v>
      </c>
      <c r="Y21" s="108">
        <v>0</v>
      </c>
      <c r="Z21" s="108">
        <v>0</v>
      </c>
      <c r="AA21" s="108">
        <v>0</v>
      </c>
      <c r="AB21" s="111">
        <v>0</v>
      </c>
    </row>
    <row r="22" spans="1:35" ht="15" customHeight="1" x14ac:dyDescent="0.2">
      <c r="A22" s="245"/>
      <c r="B22" s="49" t="s">
        <v>25</v>
      </c>
      <c r="C22" s="50" t="s">
        <v>26</v>
      </c>
      <c r="D22" s="51">
        <v>5</v>
      </c>
      <c r="E22" s="52">
        <v>1</v>
      </c>
      <c r="F22" s="139">
        <f>VLOOKUP(B22,'[1]SAC (0,9%) gen''21 '!$B:$K,5,FALSE)*$D$2</f>
        <v>1467.7494000000002</v>
      </c>
      <c r="G22" s="56">
        <v>0</v>
      </c>
      <c r="H22" s="57">
        <v>0</v>
      </c>
      <c r="I22" s="57">
        <v>0</v>
      </c>
      <c r="J22" s="139">
        <f t="shared" si="0"/>
        <v>1467.7494000000002</v>
      </c>
      <c r="K22" s="139">
        <f t="shared" si="2"/>
        <v>1467.7494000000002</v>
      </c>
      <c r="L22" s="53">
        <f t="shared" si="8"/>
        <v>22016.241000000002</v>
      </c>
      <c r="M22" s="46"/>
      <c r="N22" s="18" t="s">
        <v>3</v>
      </c>
      <c r="O22" s="153" t="s">
        <v>99</v>
      </c>
      <c r="P22" s="56">
        <v>0</v>
      </c>
      <c r="Q22" s="57">
        <v>0</v>
      </c>
      <c r="R22" s="156" t="s">
        <v>100</v>
      </c>
      <c r="S22" s="145">
        <v>0</v>
      </c>
      <c r="U22" s="18" t="s">
        <v>109</v>
      </c>
      <c r="V22" s="160"/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11">
        <v>0</v>
      </c>
    </row>
    <row r="23" spans="1:35" ht="14.45" customHeight="1" x14ac:dyDescent="0.2">
      <c r="A23" s="245"/>
      <c r="B23" s="49" t="s">
        <v>47</v>
      </c>
      <c r="C23" s="50" t="s">
        <v>26</v>
      </c>
      <c r="D23" s="51">
        <v>5</v>
      </c>
      <c r="E23" s="52">
        <v>1</v>
      </c>
      <c r="F23" s="139">
        <f>VLOOKUP(B23,'[1]SAC (0,9%) gen''21 '!$B:$K,5,FALSE)*$D$2</f>
        <v>1467.7494000000002</v>
      </c>
      <c r="G23" s="33">
        <v>0</v>
      </c>
      <c r="H23" s="35">
        <v>0</v>
      </c>
      <c r="I23" s="35">
        <v>0</v>
      </c>
      <c r="J23" s="139">
        <f t="shared" si="0"/>
        <v>1467.7494000000002</v>
      </c>
      <c r="K23" s="139">
        <f t="shared" si="2"/>
        <v>1467.7494000000002</v>
      </c>
      <c r="L23" s="53">
        <f t="shared" si="8"/>
        <v>22016.241000000002</v>
      </c>
      <c r="M23" s="46"/>
      <c r="N23" s="18" t="s">
        <v>3</v>
      </c>
      <c r="O23" s="153">
        <v>69.67</v>
      </c>
      <c r="P23" s="33">
        <v>0</v>
      </c>
      <c r="Q23" s="35">
        <v>0</v>
      </c>
      <c r="R23" s="156">
        <v>0</v>
      </c>
      <c r="S23" s="145">
        <v>0</v>
      </c>
      <c r="U23" s="18">
        <v>0</v>
      </c>
      <c r="V23" s="160" t="s">
        <v>101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11">
        <v>0</v>
      </c>
      <c r="AD23" s="129" t="s">
        <v>23</v>
      </c>
      <c r="AE23" s="11"/>
    </row>
    <row r="24" spans="1:35" ht="14.45" customHeight="1" x14ac:dyDescent="0.2">
      <c r="A24" s="245"/>
      <c r="B24" s="49" t="s">
        <v>46</v>
      </c>
      <c r="C24" s="50" t="s">
        <v>60</v>
      </c>
      <c r="D24" s="51">
        <v>5</v>
      </c>
      <c r="E24" s="52">
        <v>1</v>
      </c>
      <c r="F24" s="139">
        <f>VLOOKUP(B24,'[1]SAC (0,9%) gen''21 '!$B:$K,5,FALSE)*$D$2</f>
        <v>1435.9151999999999</v>
      </c>
      <c r="G24" s="33">
        <v>0</v>
      </c>
      <c r="H24" s="35">
        <v>0</v>
      </c>
      <c r="I24" s="35">
        <v>0</v>
      </c>
      <c r="J24" s="139">
        <f t="shared" si="0"/>
        <v>1435.9151999999999</v>
      </c>
      <c r="K24" s="139">
        <f t="shared" si="2"/>
        <v>1435.9151999999999</v>
      </c>
      <c r="L24" s="53">
        <f t="shared" si="8"/>
        <v>21538.727999999999</v>
      </c>
      <c r="M24" s="46"/>
      <c r="N24" s="18" t="s">
        <v>3</v>
      </c>
      <c r="O24" s="153">
        <v>0</v>
      </c>
      <c r="P24" s="33">
        <v>0</v>
      </c>
      <c r="Q24" s="35">
        <v>0</v>
      </c>
      <c r="R24" s="156">
        <v>312.76</v>
      </c>
      <c r="S24" s="145">
        <v>0</v>
      </c>
      <c r="U24" s="18">
        <v>0</v>
      </c>
      <c r="V24" s="160" t="s">
        <v>101</v>
      </c>
      <c r="W24" s="108">
        <v>0</v>
      </c>
      <c r="X24" s="108">
        <v>0</v>
      </c>
      <c r="Y24" s="108">
        <v>0</v>
      </c>
      <c r="Z24" s="108">
        <v>0</v>
      </c>
      <c r="AA24" s="108">
        <v>0</v>
      </c>
      <c r="AB24" s="111">
        <v>0</v>
      </c>
    </row>
    <row r="25" spans="1:35" ht="15" customHeight="1" x14ac:dyDescent="0.2">
      <c r="A25" s="245"/>
      <c r="B25" s="49" t="s">
        <v>45</v>
      </c>
      <c r="C25" s="50" t="s">
        <v>61</v>
      </c>
      <c r="D25" s="51">
        <v>7</v>
      </c>
      <c r="E25" s="52">
        <v>1</v>
      </c>
      <c r="F25" s="139">
        <f>VLOOKUP(B25,'[1]SAC (0,9%) gen''21 '!$B:$K,5,FALSE)*$D$2</f>
        <v>1340.2188000000001</v>
      </c>
      <c r="G25" s="33">
        <v>0</v>
      </c>
      <c r="H25" s="35">
        <v>0</v>
      </c>
      <c r="I25" s="35">
        <v>0</v>
      </c>
      <c r="J25" s="139">
        <f t="shared" ref="J25" si="12">F25</f>
        <v>1340.2188000000001</v>
      </c>
      <c r="K25" s="139">
        <f t="shared" ref="K25" si="13">F25</f>
        <v>1340.2188000000001</v>
      </c>
      <c r="L25" s="53">
        <f t="shared" ref="L25" si="14">F25*15</f>
        <v>20103.282000000003</v>
      </c>
      <c r="M25" s="46"/>
      <c r="N25" s="18" t="s">
        <v>3</v>
      </c>
      <c r="O25" s="153">
        <v>69.67</v>
      </c>
      <c r="P25" s="33">
        <v>0</v>
      </c>
      <c r="Q25" s="35">
        <v>0</v>
      </c>
      <c r="R25" s="156">
        <v>0</v>
      </c>
      <c r="S25" s="145">
        <v>0</v>
      </c>
      <c r="U25" s="18">
        <v>0</v>
      </c>
      <c r="V25" s="160"/>
      <c r="W25" s="108">
        <v>0</v>
      </c>
      <c r="X25" s="108">
        <v>0</v>
      </c>
      <c r="Y25" s="108">
        <v>0</v>
      </c>
      <c r="Z25" s="108">
        <v>0</v>
      </c>
      <c r="AA25" s="108">
        <v>0</v>
      </c>
      <c r="AB25" s="111">
        <v>0</v>
      </c>
    </row>
    <row r="26" spans="1:35" ht="15" customHeight="1" thickBot="1" x14ac:dyDescent="0.25">
      <c r="A26" s="249"/>
      <c r="B26" s="191" t="s">
        <v>119</v>
      </c>
      <c r="C26" s="192" t="s">
        <v>119</v>
      </c>
      <c r="D26" s="193">
        <v>8</v>
      </c>
      <c r="E26" s="194">
        <v>1</v>
      </c>
      <c r="F26" s="195">
        <v>1467.75</v>
      </c>
      <c r="G26" s="196">
        <v>0</v>
      </c>
      <c r="H26" s="197">
        <v>0</v>
      </c>
      <c r="I26" s="197">
        <v>0</v>
      </c>
      <c r="J26" s="195">
        <f t="shared" ref="J26" si="15">F26</f>
        <v>1467.75</v>
      </c>
      <c r="K26" s="195">
        <f t="shared" ref="K26" si="16">F26</f>
        <v>1467.75</v>
      </c>
      <c r="L26" s="198">
        <f t="shared" ref="L26" si="17">F26*15</f>
        <v>22016.25</v>
      </c>
      <c r="M26" s="46"/>
      <c r="N26" s="199" t="s">
        <v>3</v>
      </c>
      <c r="O26" s="200">
        <v>0</v>
      </c>
      <c r="P26" s="196">
        <v>0</v>
      </c>
      <c r="Q26" s="197">
        <v>0</v>
      </c>
      <c r="R26" s="201">
        <v>0</v>
      </c>
      <c r="S26" s="202">
        <v>0</v>
      </c>
      <c r="U26" s="199">
        <v>0</v>
      </c>
      <c r="V26" s="203"/>
      <c r="W26" s="204">
        <v>0</v>
      </c>
      <c r="X26" s="200">
        <v>35</v>
      </c>
      <c r="Y26" s="204">
        <v>0</v>
      </c>
      <c r="Z26" s="204">
        <v>0</v>
      </c>
      <c r="AA26" s="204">
        <v>0</v>
      </c>
      <c r="AB26" s="205">
        <v>0</v>
      </c>
    </row>
    <row r="27" spans="1:35" ht="15" customHeight="1" x14ac:dyDescent="0.2">
      <c r="A27" s="183"/>
      <c r="B27" s="50"/>
      <c r="C27" s="50"/>
      <c r="D27" s="179"/>
      <c r="E27" s="175"/>
      <c r="F27" s="180"/>
      <c r="G27" s="38"/>
      <c r="H27" s="38"/>
      <c r="I27" s="38"/>
      <c r="J27" s="180"/>
      <c r="K27" s="180"/>
      <c r="L27" s="186"/>
      <c r="M27" s="46"/>
      <c r="N27" s="181"/>
      <c r="O27" s="181"/>
      <c r="P27" s="38"/>
      <c r="Q27" s="38"/>
      <c r="R27" s="182"/>
      <c r="S27" s="181"/>
      <c r="U27" s="181"/>
      <c r="V27" s="181"/>
      <c r="W27" s="181"/>
      <c r="X27" s="181"/>
      <c r="Y27" s="181"/>
      <c r="Z27" s="181"/>
      <c r="AA27" s="181"/>
      <c r="AB27" s="181"/>
    </row>
    <row r="28" spans="1:35" ht="15" customHeight="1" thickBot="1" x14ac:dyDescent="0.25">
      <c r="A28" s="183"/>
      <c r="B28" s="50"/>
      <c r="C28" s="50"/>
      <c r="D28" s="179"/>
      <c r="E28" s="175"/>
      <c r="F28" s="180"/>
      <c r="G28" s="38"/>
      <c r="H28" s="38"/>
      <c r="I28" s="38"/>
      <c r="J28" s="180"/>
      <c r="K28" s="180"/>
      <c r="L28" s="186"/>
      <c r="M28" s="46"/>
      <c r="N28" s="181"/>
      <c r="O28" s="181"/>
      <c r="P28" s="38"/>
      <c r="Q28" s="38"/>
      <c r="R28" s="182"/>
      <c r="S28" s="181"/>
      <c r="U28" s="181"/>
      <c r="V28" s="181"/>
      <c r="W28" s="181"/>
      <c r="X28" s="181"/>
      <c r="Y28" s="181"/>
      <c r="Z28" s="181"/>
      <c r="AA28" s="181"/>
      <c r="AB28" s="181"/>
    </row>
    <row r="29" spans="1:35" ht="15.75" customHeight="1" thickBot="1" x14ac:dyDescent="0.25">
      <c r="A29" s="14"/>
      <c r="B29" s="4"/>
      <c r="D29" s="2">
        <v>1.02</v>
      </c>
      <c r="E29" s="5"/>
      <c r="F29" s="234" t="s">
        <v>136</v>
      </c>
      <c r="G29" s="235"/>
      <c r="H29" s="235"/>
      <c r="I29" s="235"/>
      <c r="J29" s="235"/>
      <c r="K29" s="235"/>
      <c r="L29" s="236"/>
      <c r="N29" s="234" t="s">
        <v>30</v>
      </c>
      <c r="O29" s="235"/>
      <c r="P29" s="235"/>
      <c r="Q29" s="235"/>
      <c r="R29" s="235"/>
      <c r="S29" s="236"/>
      <c r="U29" s="234" t="s">
        <v>65</v>
      </c>
      <c r="V29" s="235"/>
      <c r="W29" s="235"/>
      <c r="X29" s="235"/>
      <c r="Y29" s="235"/>
      <c r="Z29" s="235"/>
      <c r="AA29" s="235"/>
      <c r="AB29" s="236"/>
      <c r="AC29" s="14"/>
      <c r="AE29" s="14"/>
      <c r="AF29" s="14"/>
      <c r="AI29" s="3"/>
    </row>
    <row r="30" spans="1:35" s="7" customFormat="1" ht="16.899999999999999" customHeight="1" thickBot="1" x14ac:dyDescent="0.25">
      <c r="A30" s="230" t="s">
        <v>127</v>
      </c>
      <c r="B30" s="230"/>
      <c r="C30" s="230"/>
      <c r="D30" s="31"/>
      <c r="E30" s="31"/>
      <c r="F30" s="8" t="s">
        <v>128</v>
      </c>
      <c r="G30" s="8" t="s">
        <v>128</v>
      </c>
      <c r="H30" s="8" t="s">
        <v>128</v>
      </c>
      <c r="I30" s="8" t="s">
        <v>128</v>
      </c>
      <c r="J30" s="8" t="s">
        <v>10</v>
      </c>
      <c r="K30" s="8" t="s">
        <v>11</v>
      </c>
      <c r="N30" s="32" t="s">
        <v>0</v>
      </c>
      <c r="O30" s="32" t="s">
        <v>2</v>
      </c>
      <c r="P30" s="8" t="s">
        <v>13</v>
      </c>
      <c r="Q30" s="8" t="s">
        <v>33</v>
      </c>
      <c r="R30" s="32" t="s">
        <v>2</v>
      </c>
      <c r="S30" s="8" t="s">
        <v>13</v>
      </c>
      <c r="U30" s="32" t="s">
        <v>1</v>
      </c>
      <c r="V30" s="32" t="s">
        <v>40</v>
      </c>
      <c r="W30" s="32" t="s">
        <v>133</v>
      </c>
      <c r="X30" s="8" t="s">
        <v>35</v>
      </c>
      <c r="Y30" s="8" t="s">
        <v>36</v>
      </c>
      <c r="Z30" s="8" t="s">
        <v>39</v>
      </c>
      <c r="AA30" s="8" t="s">
        <v>36</v>
      </c>
      <c r="AB30" s="8" t="s">
        <v>36</v>
      </c>
    </row>
    <row r="31" spans="1:35" s="16" customFormat="1" ht="63.75" customHeight="1" thickBot="1" x14ac:dyDescent="0.25">
      <c r="A31" s="23" t="s">
        <v>50</v>
      </c>
      <c r="B31" s="24" t="s">
        <v>64</v>
      </c>
      <c r="C31" s="24" t="s">
        <v>88</v>
      </c>
      <c r="D31" s="24" t="s">
        <v>56</v>
      </c>
      <c r="E31" s="24" t="s">
        <v>24</v>
      </c>
      <c r="F31" s="37" t="s">
        <v>129</v>
      </c>
      <c r="G31" s="25" t="s">
        <v>6</v>
      </c>
      <c r="H31" s="220" t="s">
        <v>135</v>
      </c>
      <c r="I31" s="25" t="s">
        <v>132</v>
      </c>
      <c r="J31" s="25" t="s">
        <v>8</v>
      </c>
      <c r="K31" s="25" t="s">
        <v>131</v>
      </c>
      <c r="L31" s="26" t="s">
        <v>137</v>
      </c>
      <c r="N31" s="28" t="s">
        <v>4</v>
      </c>
      <c r="O31" s="27" t="s">
        <v>68</v>
      </c>
      <c r="P31" s="27" t="s">
        <v>12</v>
      </c>
      <c r="Q31" s="27" t="s">
        <v>32</v>
      </c>
      <c r="R31" s="29" t="s">
        <v>67</v>
      </c>
      <c r="S31" s="30" t="s">
        <v>49</v>
      </c>
      <c r="U31" s="172" t="s">
        <v>110</v>
      </c>
      <c r="V31" s="27" t="s">
        <v>63</v>
      </c>
      <c r="W31" s="106" t="s">
        <v>7</v>
      </c>
      <c r="X31" s="106" t="s">
        <v>69</v>
      </c>
      <c r="Y31" s="106" t="s">
        <v>31</v>
      </c>
      <c r="Z31" s="106" t="s">
        <v>38</v>
      </c>
      <c r="AA31" s="106" t="s">
        <v>37</v>
      </c>
      <c r="AB31" s="229" t="s">
        <v>34</v>
      </c>
      <c r="AD31" s="7"/>
      <c r="AE31" s="7"/>
    </row>
    <row r="32" spans="1:35" ht="15" customHeight="1" thickTop="1" x14ac:dyDescent="0.2">
      <c r="A32" s="231" t="s">
        <v>130</v>
      </c>
      <c r="B32" s="206" t="s">
        <v>120</v>
      </c>
      <c r="C32" s="207" t="s">
        <v>123</v>
      </c>
      <c r="D32" s="208">
        <v>10</v>
      </c>
      <c r="E32" s="209">
        <v>1</v>
      </c>
      <c r="F32" s="137">
        <v>918.74</v>
      </c>
      <c r="G32" s="215">
        <v>602.97</v>
      </c>
      <c r="H32" s="219"/>
      <c r="I32" s="216">
        <v>148.97999999999999</v>
      </c>
      <c r="J32" s="137">
        <v>1922.87</v>
      </c>
      <c r="K32" s="137">
        <v>1922.87</v>
      </c>
      <c r="L32" s="210">
        <f>((F32+G32+H32+I32)*11)+(J32*3)</f>
        <v>24146.2</v>
      </c>
      <c r="M32" s="46"/>
      <c r="N32" s="212">
        <v>0</v>
      </c>
      <c r="O32" s="48">
        <v>0</v>
      </c>
      <c r="P32" s="33">
        <v>0</v>
      </c>
      <c r="Q32" s="35">
        <v>0</v>
      </c>
      <c r="R32" s="176"/>
      <c r="S32" s="177"/>
      <c r="U32" s="171"/>
      <c r="V32" s="178"/>
      <c r="W32" s="216">
        <v>200.97</v>
      </c>
      <c r="X32" s="108">
        <v>0</v>
      </c>
      <c r="Y32" s="108">
        <v>0</v>
      </c>
      <c r="Z32" s="108">
        <v>0</v>
      </c>
      <c r="AA32" s="108">
        <v>0</v>
      </c>
      <c r="AB32" s="134">
        <v>0</v>
      </c>
      <c r="AD32" s="7"/>
      <c r="AE32" s="7"/>
    </row>
    <row r="33" spans="1:238" ht="15" customHeight="1" x14ac:dyDescent="0.2">
      <c r="A33" s="232"/>
      <c r="B33" s="88" t="s">
        <v>121</v>
      </c>
      <c r="C33" s="50" t="s">
        <v>124</v>
      </c>
      <c r="D33" s="174">
        <v>9</v>
      </c>
      <c r="E33" s="175">
        <v>1</v>
      </c>
      <c r="F33" s="139">
        <v>929.55</v>
      </c>
      <c r="G33" s="113">
        <v>613.32000000000005</v>
      </c>
      <c r="H33" s="217"/>
      <c r="I33" s="114">
        <v>156.38</v>
      </c>
      <c r="J33" s="139">
        <v>1959.8</v>
      </c>
      <c r="K33" s="139">
        <v>1959.8</v>
      </c>
      <c r="L33" s="53">
        <f t="shared" ref="L33:L34" si="18">((F33+G33+H33+I33)*11)+(J33*3)</f>
        <v>24571.15</v>
      </c>
      <c r="M33" s="46"/>
      <c r="N33" s="212">
        <v>0</v>
      </c>
      <c r="O33" s="48">
        <v>0</v>
      </c>
      <c r="P33" s="33">
        <v>0</v>
      </c>
      <c r="Q33" s="35">
        <v>0</v>
      </c>
      <c r="R33" s="176"/>
      <c r="S33" s="177"/>
      <c r="U33" s="171"/>
      <c r="V33" s="178"/>
      <c r="W33" s="114">
        <v>116.79</v>
      </c>
      <c r="X33" s="108"/>
      <c r="Y33" s="108"/>
      <c r="Z33" s="108"/>
      <c r="AA33" s="108"/>
      <c r="AB33" s="134"/>
    </row>
    <row r="34" spans="1:238" ht="15" customHeight="1" thickBot="1" x14ac:dyDescent="0.25">
      <c r="A34" s="233"/>
      <c r="B34" s="191" t="s">
        <v>122</v>
      </c>
      <c r="C34" s="192" t="s">
        <v>125</v>
      </c>
      <c r="D34" s="193">
        <v>8</v>
      </c>
      <c r="E34" s="194">
        <v>1</v>
      </c>
      <c r="F34" s="195">
        <v>1018.13</v>
      </c>
      <c r="G34" s="116">
        <v>660.76</v>
      </c>
      <c r="H34" s="218"/>
      <c r="I34" s="117">
        <v>156.38</v>
      </c>
      <c r="J34" s="195">
        <v>2110.7399999999998</v>
      </c>
      <c r="K34" s="195">
        <v>2110.7399999999998</v>
      </c>
      <c r="L34" s="198">
        <f t="shared" si="18"/>
        <v>26520.190000000002</v>
      </c>
      <c r="M34" s="46"/>
      <c r="N34" s="213">
        <v>0</v>
      </c>
      <c r="O34" s="214">
        <v>0</v>
      </c>
      <c r="P34" s="196">
        <v>0</v>
      </c>
      <c r="Q34" s="197">
        <v>0</v>
      </c>
      <c r="R34" s="201"/>
      <c r="S34" s="202"/>
      <c r="U34" s="199"/>
      <c r="V34" s="200"/>
      <c r="W34" s="117"/>
      <c r="X34" s="204"/>
      <c r="Y34" s="204"/>
      <c r="Z34" s="204"/>
      <c r="AA34" s="204"/>
      <c r="AB34" s="205"/>
    </row>
    <row r="35" spans="1:238" ht="15" customHeight="1" x14ac:dyDescent="0.2">
      <c r="A35" s="185"/>
      <c r="B35" s="50"/>
      <c r="C35" s="50"/>
      <c r="D35" s="179"/>
      <c r="E35" s="175"/>
      <c r="F35" s="180"/>
      <c r="G35" s="38"/>
      <c r="H35" s="38"/>
      <c r="I35" s="38"/>
      <c r="J35" s="180"/>
      <c r="K35" s="180"/>
      <c r="L35" s="186"/>
      <c r="M35" s="46"/>
      <c r="N35" s="181"/>
      <c r="O35" s="181"/>
      <c r="P35" s="38"/>
      <c r="Q35" s="38"/>
      <c r="R35" s="182"/>
      <c r="S35" s="181"/>
      <c r="U35" s="181"/>
      <c r="V35" s="181"/>
      <c r="W35" s="181"/>
      <c r="X35" s="181"/>
      <c r="Y35" s="181"/>
      <c r="Z35" s="181"/>
      <c r="AA35" s="181"/>
      <c r="AB35" s="181"/>
    </row>
    <row r="36" spans="1:238" ht="15" customHeight="1" thickBot="1" x14ac:dyDescent="0.25">
      <c r="A36" s="183"/>
      <c r="B36" s="50"/>
      <c r="C36" s="50"/>
      <c r="D36" s="179"/>
      <c r="E36" s="175"/>
      <c r="F36" s="180"/>
      <c r="G36" s="38"/>
      <c r="H36" s="38"/>
      <c r="I36" s="38"/>
      <c r="J36" s="180"/>
      <c r="K36" s="180"/>
      <c r="L36" s="186"/>
      <c r="M36" s="46"/>
      <c r="N36" s="181"/>
      <c r="O36" s="181"/>
      <c r="P36" s="38"/>
      <c r="Q36" s="38"/>
      <c r="R36" s="182"/>
      <c r="S36" s="181"/>
      <c r="U36" s="181"/>
      <c r="V36" s="181"/>
      <c r="W36" s="181"/>
      <c r="X36" s="181"/>
      <c r="Y36" s="181"/>
      <c r="Z36" s="181"/>
      <c r="AA36" s="181"/>
      <c r="AB36" s="181"/>
    </row>
    <row r="37" spans="1:238" ht="15.75" customHeight="1" thickBot="1" x14ac:dyDescent="0.25">
      <c r="A37" s="14"/>
      <c r="B37" s="4"/>
      <c r="D37" s="2">
        <v>1.02</v>
      </c>
      <c r="E37" s="5"/>
      <c r="F37" s="234" t="s">
        <v>136</v>
      </c>
      <c r="G37" s="235"/>
      <c r="H37" s="235"/>
      <c r="I37" s="235"/>
      <c r="J37" s="235"/>
      <c r="K37" s="235"/>
      <c r="L37" s="236"/>
      <c r="N37" s="234" t="s">
        <v>30</v>
      </c>
      <c r="O37" s="235"/>
      <c r="P37" s="235"/>
      <c r="Q37" s="235"/>
      <c r="R37" s="235"/>
      <c r="S37" s="236"/>
      <c r="U37" s="234" t="s">
        <v>65</v>
      </c>
      <c r="V37" s="235"/>
      <c r="W37" s="235"/>
      <c r="X37" s="235"/>
      <c r="Y37" s="235"/>
      <c r="Z37" s="235"/>
      <c r="AA37" s="235"/>
      <c r="AB37" s="236"/>
      <c r="AC37" s="14"/>
      <c r="AE37" s="14"/>
      <c r="AF37" s="14"/>
      <c r="AI37" s="3"/>
    </row>
    <row r="38" spans="1:238" s="7" customFormat="1" ht="17.45" customHeight="1" thickBot="1" x14ac:dyDescent="0.25">
      <c r="A38" s="230" t="s">
        <v>140</v>
      </c>
      <c r="B38" s="230"/>
      <c r="C38" s="230"/>
      <c r="D38" s="31"/>
      <c r="E38" s="31"/>
      <c r="F38" s="8" t="s">
        <v>1</v>
      </c>
      <c r="G38" s="8" t="s">
        <v>1</v>
      </c>
      <c r="H38" s="8" t="s">
        <v>1</v>
      </c>
      <c r="I38" s="8"/>
      <c r="J38" s="8" t="s">
        <v>10</v>
      </c>
      <c r="K38" s="8" t="s">
        <v>11</v>
      </c>
      <c r="N38" s="32" t="s">
        <v>0</v>
      </c>
      <c r="O38" s="32" t="s">
        <v>2</v>
      </c>
      <c r="P38" s="8" t="s">
        <v>13</v>
      </c>
      <c r="Q38" s="8" t="s">
        <v>33</v>
      </c>
      <c r="R38" s="32" t="s">
        <v>2</v>
      </c>
      <c r="S38" s="8" t="s">
        <v>13</v>
      </c>
      <c r="U38" s="32" t="s">
        <v>1</v>
      </c>
      <c r="V38" s="32" t="s">
        <v>40</v>
      </c>
      <c r="W38" s="32" t="s">
        <v>133</v>
      </c>
      <c r="X38" s="8" t="s">
        <v>35</v>
      </c>
      <c r="Y38" s="8" t="s">
        <v>36</v>
      </c>
      <c r="Z38" s="8" t="s">
        <v>39</v>
      </c>
      <c r="AA38" s="8" t="s">
        <v>36</v>
      </c>
      <c r="AB38" s="8" t="s">
        <v>36</v>
      </c>
    </row>
    <row r="39" spans="1:238" s="16" customFormat="1" ht="47.25" customHeight="1" thickBot="1" x14ac:dyDescent="0.3">
      <c r="A39" s="23" t="s">
        <v>50</v>
      </c>
      <c r="B39" s="24" t="s">
        <v>64</v>
      </c>
      <c r="C39" s="24" t="s">
        <v>88</v>
      </c>
      <c r="D39" s="24" t="s">
        <v>56</v>
      </c>
      <c r="E39" s="24" t="s">
        <v>24</v>
      </c>
      <c r="F39" s="37" t="s">
        <v>138</v>
      </c>
      <c r="G39" s="25" t="s">
        <v>6</v>
      </c>
      <c r="H39" s="25" t="s">
        <v>7</v>
      </c>
      <c r="I39" s="25" t="s">
        <v>132</v>
      </c>
      <c r="J39" s="25" t="s">
        <v>8</v>
      </c>
      <c r="K39" s="25" t="s">
        <v>9</v>
      </c>
      <c r="L39" s="26" t="s">
        <v>137</v>
      </c>
      <c r="N39" s="28" t="s">
        <v>4</v>
      </c>
      <c r="O39" s="27" t="s">
        <v>68</v>
      </c>
      <c r="P39" s="27" t="s">
        <v>12</v>
      </c>
      <c r="Q39" s="27" t="s">
        <v>32</v>
      </c>
      <c r="R39" s="29" t="s">
        <v>67</v>
      </c>
      <c r="S39" s="30" t="s">
        <v>49</v>
      </c>
      <c r="U39" s="172" t="s">
        <v>110</v>
      </c>
      <c r="V39" s="27" t="s">
        <v>63</v>
      </c>
      <c r="W39" s="106" t="s">
        <v>7</v>
      </c>
      <c r="X39" s="106" t="s">
        <v>69</v>
      </c>
      <c r="Y39" s="106" t="s">
        <v>31</v>
      </c>
      <c r="Z39" s="106" t="s">
        <v>38</v>
      </c>
      <c r="AA39" s="106" t="s">
        <v>37</v>
      </c>
      <c r="AB39" s="229" t="s">
        <v>34</v>
      </c>
      <c r="AD39" s="240" t="s">
        <v>72</v>
      </c>
      <c r="AE39" s="241"/>
    </row>
    <row r="40" spans="1:238" ht="13.5" customHeight="1" thickTop="1" thickBot="1" x14ac:dyDescent="0.25">
      <c r="A40" s="237" t="s">
        <v>66</v>
      </c>
      <c r="B40" s="65" t="s">
        <v>80</v>
      </c>
      <c r="C40" s="70" t="s">
        <v>89</v>
      </c>
      <c r="D40" s="71">
        <v>4</v>
      </c>
      <c r="E40" s="72">
        <v>1</v>
      </c>
      <c r="F40" s="73">
        <f>'[2]ene''22(2%)'!$AC$121</f>
        <v>1056.2406414119998</v>
      </c>
      <c r="G40" s="73">
        <f>'[2]ene''22(2%)'!$AD$121</f>
        <v>889.10777865600005</v>
      </c>
      <c r="H40" s="73">
        <f>'[2]ene''22(2%)'!$AE$121</f>
        <v>211.26492449999998</v>
      </c>
      <c r="I40" s="221">
        <v>0</v>
      </c>
      <c r="J40" s="73">
        <f>'[2]ene''22(2%)'!$AG$121</f>
        <v>2156.6028469319995</v>
      </c>
      <c r="K40" s="73">
        <f>F40</f>
        <v>1056.2406414119998</v>
      </c>
      <c r="L40" s="74">
        <f>(F40*12)+(G40*12)+(H40*12)+(J40*2)+K40</f>
        <v>31248.806470092</v>
      </c>
      <c r="M40" s="46"/>
      <c r="N40" s="67" t="s">
        <v>3</v>
      </c>
      <c r="O40" s="68">
        <v>0</v>
      </c>
      <c r="P40" s="69">
        <f>'[1]SAC (0,9%) gen''21 '!O26*$D$2</f>
        <v>495.15908159999998</v>
      </c>
      <c r="Q40" s="69">
        <f>'[1]SAC (0,9%) gen''21 '!P26*$D$2</f>
        <v>104.97636</v>
      </c>
      <c r="R40" s="135" t="s">
        <v>111</v>
      </c>
      <c r="S40" s="102">
        <v>0</v>
      </c>
      <c r="U40" s="166">
        <v>0</v>
      </c>
      <c r="V40" s="113">
        <v>32.119999999999997</v>
      </c>
      <c r="W40" s="227" t="s">
        <v>134</v>
      </c>
      <c r="X40" s="114">
        <f>'[1]SAC (0,9%) gen''21 '!V26*$D$2</f>
        <v>0</v>
      </c>
      <c r="Y40" s="114">
        <f>'[1]SAC (0,9%) gen''21 '!W26*$D$2</f>
        <v>0</v>
      </c>
      <c r="Z40" s="114">
        <f>'[1]SAC (0,9%) gen''21 '!X26*$D$2</f>
        <v>0</v>
      </c>
      <c r="AA40" s="114">
        <v>100</v>
      </c>
      <c r="AB40" s="115">
        <v>125</v>
      </c>
      <c r="AD40" s="247" t="s">
        <v>79</v>
      </c>
      <c r="AE40" s="248"/>
    </row>
    <row r="41" spans="1:238" ht="13.5" customHeight="1" thickBot="1" x14ac:dyDescent="0.25">
      <c r="A41" s="238"/>
      <c r="B41" s="81" t="s">
        <v>112</v>
      </c>
      <c r="C41" s="81" t="s">
        <v>113</v>
      </c>
      <c r="D41" s="82">
        <v>8</v>
      </c>
      <c r="E41" s="83">
        <v>1</v>
      </c>
      <c r="F41" s="84">
        <f>'[2]ene''22(2%)'!$AC$122</f>
        <v>1043.559497124</v>
      </c>
      <c r="G41" s="84">
        <f>'[2]ene''22(2%)'!$AD$122</f>
        <v>636.17773687199997</v>
      </c>
      <c r="H41" s="84">
        <f>'[2]ene''22(2%)'!$AE$122</f>
        <v>208.713998952</v>
      </c>
      <c r="I41" s="222">
        <v>0</v>
      </c>
      <c r="J41" s="84">
        <f>'[2]ene''22(2%)'!$AG$122</f>
        <v>1888.4302376759999</v>
      </c>
      <c r="K41" s="84">
        <f t="shared" ref="K41:K50" si="19">F41</f>
        <v>1043.559497124</v>
      </c>
      <c r="L41" s="85">
        <f>(F41*12)+(G41*12)+(H41*12)+(J41*2)+K41</f>
        <v>27481.834767852004</v>
      </c>
      <c r="M41" s="46"/>
      <c r="N41" s="99" t="s">
        <v>3</v>
      </c>
      <c r="O41" s="100">
        <v>0</v>
      </c>
      <c r="P41" s="101">
        <f>$P$40</f>
        <v>495.15908159999998</v>
      </c>
      <c r="Q41" s="101">
        <f>$Q$40</f>
        <v>104.97636</v>
      </c>
      <c r="R41" s="136">
        <v>425</v>
      </c>
      <c r="S41" s="103"/>
      <c r="U41" s="168" t="s">
        <v>118</v>
      </c>
      <c r="V41" s="228"/>
      <c r="W41" s="100" t="s">
        <v>134</v>
      </c>
      <c r="X41" s="120"/>
      <c r="Y41" s="120"/>
      <c r="Z41" s="120"/>
      <c r="AA41" s="120">
        <v>100</v>
      </c>
      <c r="AB41" s="121">
        <v>125</v>
      </c>
      <c r="AD41" s="10" t="s">
        <v>14</v>
      </c>
      <c r="AE41" s="9" t="s">
        <v>5</v>
      </c>
    </row>
    <row r="42" spans="1:238" ht="15" customHeight="1" thickTop="1" x14ac:dyDescent="0.2">
      <c r="A42" s="238"/>
      <c r="B42" s="65" t="s">
        <v>83</v>
      </c>
      <c r="C42" s="70" t="s">
        <v>90</v>
      </c>
      <c r="D42" s="71">
        <v>8</v>
      </c>
      <c r="E42" s="72">
        <v>1</v>
      </c>
      <c r="F42" s="73">
        <f>'[2]ene''22(2%)'!$AC$124</f>
        <v>1056.2406414119998</v>
      </c>
      <c r="G42" s="73">
        <f>'[2]ene''22(2%)'!$AD$124</f>
        <v>740.48224816799996</v>
      </c>
      <c r="H42" s="73">
        <f>'[2]ene''22(2%)'!$AE$124</f>
        <v>211.26492449999998</v>
      </c>
      <c r="I42" s="221">
        <v>0</v>
      </c>
      <c r="J42" s="73">
        <f>'[2]ene''22(2%)'!$AG$124</f>
        <v>2007.9878140799999</v>
      </c>
      <c r="K42" s="73">
        <f t="shared" si="19"/>
        <v>1056.2406414119998</v>
      </c>
      <c r="L42" s="74">
        <f t="shared" ref="L42:L50" si="20">(F42*12)+(G42*12)+(H42*12)+(J42*2)+K42</f>
        <v>29168.070038531998</v>
      </c>
      <c r="M42" s="46"/>
      <c r="N42" s="67" t="s">
        <v>22</v>
      </c>
      <c r="O42" s="68">
        <v>0</v>
      </c>
      <c r="P42" s="69">
        <f t="shared" ref="P42:P50" si="21">$P$40</f>
        <v>495.15908159999998</v>
      </c>
      <c r="Q42" s="69">
        <f t="shared" ref="Q42:Q50" si="22">$Q$40</f>
        <v>104.97636</v>
      </c>
      <c r="R42" s="135">
        <v>0</v>
      </c>
      <c r="S42" s="102">
        <v>0</v>
      </c>
      <c r="U42" s="166">
        <v>0</v>
      </c>
      <c r="V42" s="113">
        <f>'[1]SAC (0,9%) gen''21 '!U28*$D$2</f>
        <v>0</v>
      </c>
      <c r="W42" s="108" t="s">
        <v>134</v>
      </c>
      <c r="X42" s="114">
        <v>0</v>
      </c>
      <c r="Y42" s="114">
        <f>'[2]ene''22(2%)'!$AC$141</f>
        <v>9.4478723999999978</v>
      </c>
      <c r="Z42" s="114">
        <f>'[1]SAC (0,9%) gen''21 '!X28*$D$2</f>
        <v>0</v>
      </c>
      <c r="AA42" s="114">
        <v>97</v>
      </c>
      <c r="AB42" s="115">
        <v>125</v>
      </c>
      <c r="AC42" s="1"/>
      <c r="AD42" s="124" t="s">
        <v>15</v>
      </c>
      <c r="AE42" s="125">
        <v>0</v>
      </c>
    </row>
    <row r="43" spans="1:238" ht="15" customHeight="1" x14ac:dyDescent="0.2">
      <c r="A43" s="238"/>
      <c r="B43" s="49" t="s">
        <v>84</v>
      </c>
      <c r="C43" s="75" t="s">
        <v>91</v>
      </c>
      <c r="D43" s="76">
        <v>8</v>
      </c>
      <c r="E43" s="77">
        <v>1</v>
      </c>
      <c r="F43" s="78">
        <f>'[2]ene''22(2%)'!$AC$125</f>
        <v>992.74044124799991</v>
      </c>
      <c r="G43" s="78">
        <f>'[2]ene''22(2%)'!$AD$125</f>
        <v>561.22461583199993</v>
      </c>
      <c r="H43" s="78">
        <f>'[2]ene''22(2%)'!$AE$125</f>
        <v>198.54178966799998</v>
      </c>
      <c r="I43" s="223">
        <v>0</v>
      </c>
      <c r="J43" s="78">
        <f>'[2]ene''22(2%)'!$AG$125</f>
        <v>1752.5068467479998</v>
      </c>
      <c r="K43" s="78">
        <f t="shared" si="19"/>
        <v>992.74044124799991</v>
      </c>
      <c r="L43" s="79">
        <f t="shared" si="20"/>
        <v>25527.836295719997</v>
      </c>
      <c r="M43" s="46"/>
      <c r="N43" s="67" t="s">
        <v>22</v>
      </c>
      <c r="O43" s="68">
        <v>0</v>
      </c>
      <c r="P43" s="69">
        <f t="shared" si="21"/>
        <v>495.15908159999998</v>
      </c>
      <c r="Q43" s="69">
        <f t="shared" si="22"/>
        <v>104.97636</v>
      </c>
      <c r="R43" s="135">
        <v>0</v>
      </c>
      <c r="S43" s="102">
        <v>0</v>
      </c>
      <c r="U43" s="166">
        <v>0</v>
      </c>
      <c r="V43" s="113">
        <f>'[1]SAC (0,9%) gen''21 '!U29*$D$2</f>
        <v>0</v>
      </c>
      <c r="W43" s="108" t="s">
        <v>134</v>
      </c>
      <c r="X43" s="114">
        <f>'[2]ene''22(2%)'!$AC$140</f>
        <v>2.0995271999999998</v>
      </c>
      <c r="Y43" s="114">
        <f>'[1]SAC (0,9%) gen''21 '!W29*$D$2</f>
        <v>0</v>
      </c>
      <c r="Z43" s="114">
        <f>'[1]SAC (0,9%) gen''21 '!X29*$D$2</f>
        <v>0</v>
      </c>
      <c r="AA43" s="114">
        <v>88</v>
      </c>
      <c r="AB43" s="115">
        <v>125</v>
      </c>
      <c r="AC43" s="38"/>
      <c r="AD43" s="39" t="s">
        <v>16</v>
      </c>
      <c r="AE43" s="126">
        <v>0.05</v>
      </c>
    </row>
    <row r="44" spans="1:238" s="4" customFormat="1" ht="15" customHeight="1" x14ac:dyDescent="0.2">
      <c r="A44" s="238"/>
      <c r="B44" s="49" t="s">
        <v>82</v>
      </c>
      <c r="C44" s="75" t="s">
        <v>92</v>
      </c>
      <c r="D44" s="76">
        <v>8</v>
      </c>
      <c r="E44" s="77">
        <v>1</v>
      </c>
      <c r="F44" s="80">
        <f>'[2]ene''22(2%)'!$AC$126</f>
        <v>1043.559497124</v>
      </c>
      <c r="G44" s="80">
        <f>'[2]ene''22(2%)'!$AD$126</f>
        <v>551.89221742799998</v>
      </c>
      <c r="H44" s="80">
        <f>'[2]ene''22(2%)'!$AE$126</f>
        <v>208.713998952</v>
      </c>
      <c r="I44" s="224">
        <v>0</v>
      </c>
      <c r="J44" s="80">
        <f>'[2]ene''22(2%)'!$AG$126</f>
        <v>1804.165713504</v>
      </c>
      <c r="K44" s="80">
        <f t="shared" si="19"/>
        <v>1043.559497124</v>
      </c>
      <c r="L44" s="79">
        <f t="shared" si="20"/>
        <v>26301.879486180002</v>
      </c>
      <c r="M44" s="46"/>
      <c r="N44" s="67" t="s">
        <v>3</v>
      </c>
      <c r="O44" s="68">
        <v>0</v>
      </c>
      <c r="P44" s="69">
        <f t="shared" si="21"/>
        <v>495.15908159999998</v>
      </c>
      <c r="Q44" s="69">
        <f t="shared" si="22"/>
        <v>104.97636</v>
      </c>
      <c r="R44" s="135">
        <v>0</v>
      </c>
      <c r="S44" s="102">
        <v>0</v>
      </c>
      <c r="T44" s="2"/>
      <c r="U44" s="166">
        <v>0</v>
      </c>
      <c r="V44" s="113">
        <f>'[1]SAC (0,9%) gen''21 '!U30*$D$2</f>
        <v>0</v>
      </c>
      <c r="W44" s="108" t="s">
        <v>134</v>
      </c>
      <c r="X44" s="114">
        <v>0</v>
      </c>
      <c r="Y44" s="114">
        <v>0</v>
      </c>
      <c r="Z44" s="114">
        <f>'[1]SAC (0,9%) gen''21 '!X30*$D$2</f>
        <v>0</v>
      </c>
      <c r="AA44" s="114">
        <v>92</v>
      </c>
      <c r="AB44" s="115">
        <v>125</v>
      </c>
      <c r="AC44" s="38"/>
      <c r="AD44" s="39" t="s">
        <v>17</v>
      </c>
      <c r="AE44" s="126">
        <v>0.1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</row>
    <row r="45" spans="1:238" s="4" customFormat="1" ht="15" customHeight="1" x14ac:dyDescent="0.2">
      <c r="A45" s="238"/>
      <c r="B45" s="58" t="s">
        <v>81</v>
      </c>
      <c r="C45" s="81" t="s">
        <v>93</v>
      </c>
      <c r="D45" s="82">
        <v>10</v>
      </c>
      <c r="E45" s="83">
        <v>1</v>
      </c>
      <c r="F45" s="84">
        <f>'[2]ene''22(2%)'!$AC$127</f>
        <v>992.74044124799991</v>
      </c>
      <c r="G45" s="84">
        <f>'[2]ene''22(2%)'!$AD$127</f>
        <v>477.92587417199996</v>
      </c>
      <c r="H45" s="84">
        <f>'[2]ene''22(2%)'!$AE$127</f>
        <v>198.54178966799998</v>
      </c>
      <c r="I45" s="222">
        <v>0</v>
      </c>
      <c r="J45" s="84">
        <f>'[2]ene''22(2%)'!$AG$127</f>
        <v>1669.2081050879997</v>
      </c>
      <c r="K45" s="84">
        <f t="shared" si="19"/>
        <v>992.74044124799991</v>
      </c>
      <c r="L45" s="85">
        <f t="shared" si="20"/>
        <v>24361.65391248</v>
      </c>
      <c r="M45" s="46"/>
      <c r="N45" s="99" t="s">
        <v>3</v>
      </c>
      <c r="O45" s="100">
        <v>0</v>
      </c>
      <c r="P45" s="101">
        <f t="shared" si="21"/>
        <v>495.15908159999998</v>
      </c>
      <c r="Q45" s="101">
        <f t="shared" si="22"/>
        <v>104.97636</v>
      </c>
      <c r="R45" s="136">
        <v>0</v>
      </c>
      <c r="S45" s="103">
        <v>0</v>
      </c>
      <c r="T45" s="2"/>
      <c r="U45" s="168">
        <v>0</v>
      </c>
      <c r="V45" s="119">
        <f>'[1]SAC (0,9%) gen''21 '!U31*$D$2</f>
        <v>0</v>
      </c>
      <c r="W45" s="109" t="s">
        <v>134</v>
      </c>
      <c r="X45" s="120">
        <f>'[1]SAC (0,9%) gen''21 '!V31*$D$2</f>
        <v>0</v>
      </c>
      <c r="Y45" s="120">
        <f>'[1]SAC (0,9%) gen''21 '!W31*$D$2</f>
        <v>0</v>
      </c>
      <c r="Z45" s="120">
        <f>'[1]SAC (0,9%) gen''21 '!X31*$D$2</f>
        <v>0</v>
      </c>
      <c r="AA45" s="120">
        <v>82</v>
      </c>
      <c r="AB45" s="121">
        <v>125</v>
      </c>
      <c r="AC45" s="38"/>
      <c r="AD45" s="39" t="s">
        <v>18</v>
      </c>
      <c r="AE45" s="126">
        <v>0.15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</row>
    <row r="46" spans="1:238" ht="15" customHeight="1" x14ac:dyDescent="0.2">
      <c r="A46" s="238"/>
      <c r="B46" s="49" t="s">
        <v>85</v>
      </c>
      <c r="C46" s="86" t="s">
        <v>94</v>
      </c>
      <c r="D46" s="76">
        <v>1</v>
      </c>
      <c r="E46" s="77">
        <v>1</v>
      </c>
      <c r="F46" s="80">
        <f>'[2]ene''22(2%)'!$AC$132</f>
        <v>1043.559497124</v>
      </c>
      <c r="G46" s="87">
        <f>'[2]ene''22(2%)'!$AD$132</f>
        <v>527.285758644</v>
      </c>
      <c r="H46" s="224">
        <f>'[2]ene''22(2%)'!$AE$132</f>
        <v>0</v>
      </c>
      <c r="I46" s="224">
        <v>0</v>
      </c>
      <c r="J46" s="87">
        <f>'[2]ene''22(2%)'!$AG$132</f>
        <v>1570.8347581319997</v>
      </c>
      <c r="K46" s="87">
        <f t="shared" si="19"/>
        <v>1043.559497124</v>
      </c>
      <c r="L46" s="79">
        <f>(F46*12)+(G46*12)+(H46*12)+(J46*2)+K46</f>
        <v>23035.372082603997</v>
      </c>
      <c r="M46" s="46"/>
      <c r="N46" s="67" t="s">
        <v>3</v>
      </c>
      <c r="O46" s="68">
        <v>0</v>
      </c>
      <c r="P46" s="69">
        <f t="shared" si="21"/>
        <v>495.15908159999998</v>
      </c>
      <c r="Q46" s="69">
        <f t="shared" si="22"/>
        <v>104.97636</v>
      </c>
      <c r="R46" s="164" t="s">
        <v>114</v>
      </c>
      <c r="S46" s="102">
        <v>0</v>
      </c>
      <c r="U46" s="166" t="s">
        <v>115</v>
      </c>
      <c r="V46" s="113">
        <f>'[1]SAC (0,9%) gen''21 '!U32*$D$2</f>
        <v>0</v>
      </c>
      <c r="W46" s="108">
        <v>0</v>
      </c>
      <c r="X46" s="114">
        <f>'[1]SAC (0,9%) gen''21 '!V32*$D$2</f>
        <v>0</v>
      </c>
      <c r="Y46" s="114">
        <f>'[1]SAC (0,9%) gen''21 '!W32*$D$2</f>
        <v>0</v>
      </c>
      <c r="Z46" s="114">
        <f>'[1]SAC (0,9%) gen''21 '!X32*$D$2</f>
        <v>0</v>
      </c>
      <c r="AA46" s="114">
        <v>0</v>
      </c>
      <c r="AB46" s="115">
        <v>0</v>
      </c>
      <c r="AC46" s="38"/>
      <c r="AD46" s="39" t="s">
        <v>19</v>
      </c>
      <c r="AE46" s="126">
        <v>0.25</v>
      </c>
    </row>
    <row r="47" spans="1:238" ht="15" customHeight="1" x14ac:dyDescent="0.2">
      <c r="A47" s="238"/>
      <c r="B47" s="49" t="s">
        <v>86</v>
      </c>
      <c r="C47" s="86" t="s">
        <v>94</v>
      </c>
      <c r="D47" s="76">
        <v>2</v>
      </c>
      <c r="E47" s="77">
        <v>1</v>
      </c>
      <c r="F47" s="87">
        <f>'[2]ene''22(2%)'!$AC$132</f>
        <v>1043.559497124</v>
      </c>
      <c r="G47" s="87">
        <f>'[2]ene''22(2%)'!$AD$132</f>
        <v>527.285758644</v>
      </c>
      <c r="H47" s="224">
        <f>'[2]ene''22(2%)'!$AE$132</f>
        <v>0</v>
      </c>
      <c r="I47" s="224">
        <v>0</v>
      </c>
      <c r="J47" s="87">
        <f>'[2]ene''22(2%)'!$AG$132</f>
        <v>1570.8347581319997</v>
      </c>
      <c r="K47" s="87">
        <f t="shared" si="19"/>
        <v>1043.559497124</v>
      </c>
      <c r="L47" s="79">
        <f>(F47*12)+(G47*12)+(H47*12)+(J47*2)+K47</f>
        <v>23035.372082603997</v>
      </c>
      <c r="M47" s="46"/>
      <c r="N47" s="67" t="s">
        <v>3</v>
      </c>
      <c r="O47" s="68">
        <v>0</v>
      </c>
      <c r="P47" s="69">
        <f t="shared" si="21"/>
        <v>495.15908159999998</v>
      </c>
      <c r="Q47" s="69">
        <f t="shared" si="22"/>
        <v>104.97636</v>
      </c>
      <c r="R47" s="165">
        <v>535</v>
      </c>
      <c r="S47" s="102">
        <v>0</v>
      </c>
      <c r="U47" s="166" t="s">
        <v>115</v>
      </c>
      <c r="V47" s="113">
        <f>'[1]SAC (0,9%) gen''21 '!U33*$D$2</f>
        <v>0</v>
      </c>
      <c r="W47" s="108">
        <v>0</v>
      </c>
      <c r="X47" s="114">
        <f>'[1]SAC (0,9%) gen''21 '!V33*$D$2</f>
        <v>0</v>
      </c>
      <c r="Y47" s="114">
        <f>'[1]SAC (0,9%) gen''21 '!W33*$D$2</f>
        <v>0</v>
      </c>
      <c r="Z47" s="114">
        <f>'[1]SAC (0,9%) gen''21 '!X33*$D$2</f>
        <v>0</v>
      </c>
      <c r="AA47" s="114">
        <v>0</v>
      </c>
      <c r="AB47" s="115">
        <v>0</v>
      </c>
      <c r="AC47" s="38"/>
      <c r="AD47" s="39" t="s">
        <v>20</v>
      </c>
      <c r="AE47" s="126">
        <v>0.45</v>
      </c>
    </row>
    <row r="48" spans="1:238" ht="15" customHeight="1" thickBot="1" x14ac:dyDescent="0.25">
      <c r="A48" s="238"/>
      <c r="B48" s="88" t="s">
        <v>44</v>
      </c>
      <c r="C48" s="86" t="s">
        <v>94</v>
      </c>
      <c r="D48" s="76">
        <v>4</v>
      </c>
      <c r="E48" s="77">
        <v>1</v>
      </c>
      <c r="F48" s="87">
        <f>'[2]ene''22(2%)'!$AC$132</f>
        <v>1043.559497124</v>
      </c>
      <c r="G48" s="87">
        <f>'[2]ene''22(2%)'!$AD$132</f>
        <v>527.285758644</v>
      </c>
      <c r="H48" s="224">
        <f>'[2]ene''22(2%)'!$AE$132</f>
        <v>0</v>
      </c>
      <c r="I48" s="224">
        <v>0</v>
      </c>
      <c r="J48" s="87">
        <f>'[2]ene''22(2%)'!$AG$132</f>
        <v>1570.8347581319997</v>
      </c>
      <c r="K48" s="87">
        <f t="shared" si="19"/>
        <v>1043.559497124</v>
      </c>
      <c r="L48" s="79">
        <f>(F48*12)+(G48*12)+(H48*12)+(J48*2)+K48</f>
        <v>23035.372082603997</v>
      </c>
      <c r="M48" s="46"/>
      <c r="N48" s="67" t="s">
        <v>3</v>
      </c>
      <c r="O48" s="68">
        <v>0</v>
      </c>
      <c r="P48" s="69">
        <f t="shared" si="21"/>
        <v>495.15908159999998</v>
      </c>
      <c r="Q48" s="69">
        <f t="shared" si="22"/>
        <v>104.97636</v>
      </c>
      <c r="R48" s="165">
        <v>610</v>
      </c>
      <c r="S48" s="102">
        <v>0</v>
      </c>
      <c r="U48" s="166">
        <v>0</v>
      </c>
      <c r="V48" s="113">
        <f>'[1]SAC (0,9%) gen''21 '!U34*$D$2</f>
        <v>0</v>
      </c>
      <c r="W48" s="108">
        <v>0</v>
      </c>
      <c r="X48" s="114">
        <f>'[1]SAC (0,9%) gen''21 '!V34*$D$2</f>
        <v>0</v>
      </c>
      <c r="Y48" s="114">
        <f>'[1]SAC (0,9%) gen''21 '!W34*$D$2</f>
        <v>0</v>
      </c>
      <c r="Z48" s="114">
        <f>'[1]SAC (0,9%) gen''21 '!X34*$D$2</f>
        <v>0</v>
      </c>
      <c r="AA48" s="114">
        <v>0</v>
      </c>
      <c r="AB48" s="115">
        <v>0</v>
      </c>
      <c r="AC48" s="38"/>
      <c r="AD48" s="127" t="s">
        <v>21</v>
      </c>
      <c r="AE48" s="128">
        <v>0.55000000000000004</v>
      </c>
    </row>
    <row r="49" spans="1:29" ht="15" customHeight="1" x14ac:dyDescent="0.2">
      <c r="A49" s="238"/>
      <c r="B49" s="65" t="s">
        <v>87</v>
      </c>
      <c r="C49" s="70" t="s">
        <v>94</v>
      </c>
      <c r="D49" s="71">
        <v>5</v>
      </c>
      <c r="E49" s="72">
        <v>1</v>
      </c>
      <c r="F49" s="89">
        <f>'[2]ene''22(2%)'!$AC$132</f>
        <v>1043.559497124</v>
      </c>
      <c r="G49" s="89">
        <f>'[2]ene''22(2%)'!$AD$132</f>
        <v>527.285758644</v>
      </c>
      <c r="H49" s="225">
        <f>'[2]ene''22(2%)'!$AE$132</f>
        <v>0</v>
      </c>
      <c r="I49" s="225">
        <v>0</v>
      </c>
      <c r="J49" s="89">
        <f>'[2]ene''22(2%)'!$AG$132</f>
        <v>1570.8347581319997</v>
      </c>
      <c r="K49" s="89">
        <f t="shared" si="19"/>
        <v>1043.559497124</v>
      </c>
      <c r="L49" s="74">
        <f t="shared" si="20"/>
        <v>23035.372082603997</v>
      </c>
      <c r="M49" s="46"/>
      <c r="N49" s="67" t="s">
        <v>3</v>
      </c>
      <c r="O49" s="68">
        <v>0</v>
      </c>
      <c r="P49" s="69">
        <f t="shared" si="21"/>
        <v>495.15908159999998</v>
      </c>
      <c r="Q49" s="69">
        <f t="shared" si="22"/>
        <v>104.97636</v>
      </c>
      <c r="R49" s="165">
        <v>26</v>
      </c>
      <c r="S49" s="102">
        <v>0</v>
      </c>
      <c r="U49" s="166">
        <v>0</v>
      </c>
      <c r="V49" s="113">
        <f>'[1]SAC (0,9%) gen''21 '!U35*$D$2</f>
        <v>0</v>
      </c>
      <c r="W49" s="108">
        <v>0</v>
      </c>
      <c r="X49" s="114">
        <f>'[1]SAC (0,9%) gen''21 '!V35*$D$2</f>
        <v>0</v>
      </c>
      <c r="Y49" s="114">
        <f>'[1]SAC (0,9%) gen''21 '!W35*$D$2</f>
        <v>0</v>
      </c>
      <c r="Z49" s="114">
        <f>'[1]SAC (0,9%) gen''21 '!X35*$D$2</f>
        <v>0</v>
      </c>
      <c r="AA49" s="114">
        <v>0</v>
      </c>
      <c r="AB49" s="115">
        <v>0</v>
      </c>
      <c r="AC49" s="38"/>
    </row>
    <row r="50" spans="1:29" ht="15.75" customHeight="1" thickBot="1" x14ac:dyDescent="0.25">
      <c r="A50" s="239"/>
      <c r="B50" s="90" t="s">
        <v>45</v>
      </c>
      <c r="C50" s="91" t="s">
        <v>95</v>
      </c>
      <c r="D50" s="92">
        <v>7</v>
      </c>
      <c r="E50" s="93">
        <v>1</v>
      </c>
      <c r="F50" s="94">
        <f>'[2]ene''22(2%)'!$AC$133</f>
        <v>1043.559497124</v>
      </c>
      <c r="G50" s="94">
        <f>'[2]ene''22(2%)'!$AD$133</f>
        <v>421.13366341199992</v>
      </c>
      <c r="H50" s="226">
        <f>'[2]ene''22(2%)'!$AE$133</f>
        <v>0</v>
      </c>
      <c r="I50" s="226">
        <v>0</v>
      </c>
      <c r="J50" s="94">
        <f>'[2]ene''22(2%)'!$AG$133</f>
        <v>1464.6931605359998</v>
      </c>
      <c r="K50" s="94">
        <f t="shared" si="19"/>
        <v>1043.559497124</v>
      </c>
      <c r="L50" s="95">
        <f t="shared" si="20"/>
        <v>21549.263744627999</v>
      </c>
      <c r="M50" s="46"/>
      <c r="N50" s="96" t="s">
        <v>3</v>
      </c>
      <c r="O50" s="97">
        <v>0</v>
      </c>
      <c r="P50" s="98">
        <f t="shared" si="21"/>
        <v>495.15908159999998</v>
      </c>
      <c r="Q50" s="98">
        <f t="shared" si="22"/>
        <v>104.97636</v>
      </c>
      <c r="R50" s="167" t="s">
        <v>116</v>
      </c>
      <c r="S50" s="104">
        <v>0</v>
      </c>
      <c r="U50" s="173" t="s">
        <v>117</v>
      </c>
      <c r="V50" s="116">
        <f>'[1]SAC (0,9%) gen''21 '!U36*$D$2</f>
        <v>0</v>
      </c>
      <c r="W50" s="204">
        <v>0</v>
      </c>
      <c r="X50" s="117">
        <f>'[1]SAC (0,9%) gen''21 '!V36*$D$2</f>
        <v>0</v>
      </c>
      <c r="Y50" s="117">
        <f>'[1]SAC (0,9%) gen''21 '!W36*$D$2</f>
        <v>0</v>
      </c>
      <c r="Z50" s="117">
        <f>'[1]SAC (0,9%) gen''21 '!X36*$D$2</f>
        <v>0</v>
      </c>
      <c r="AA50" s="117">
        <v>0</v>
      </c>
      <c r="AB50" s="118">
        <v>0</v>
      </c>
      <c r="AC50" s="38"/>
    </row>
    <row r="51" spans="1:29" x14ac:dyDescent="0.2">
      <c r="U51" s="38"/>
      <c r="V51" s="38"/>
      <c r="W51" s="38"/>
      <c r="X51" s="38"/>
      <c r="Y51" s="38"/>
      <c r="Z51" s="38"/>
      <c r="AA51" s="38"/>
      <c r="AB51" s="38"/>
      <c r="AC51" s="38"/>
    </row>
    <row r="52" spans="1:29" x14ac:dyDescent="0.2">
      <c r="F52" s="169"/>
      <c r="R52" s="163"/>
      <c r="S52" s="170"/>
      <c r="U52" s="38"/>
      <c r="V52" s="38"/>
      <c r="W52" s="38"/>
      <c r="X52" s="38"/>
      <c r="Y52" s="38"/>
      <c r="Z52" s="38"/>
      <c r="AA52" s="38"/>
      <c r="AB52" s="38"/>
    </row>
    <row r="53" spans="1:29" ht="21" x14ac:dyDescent="0.35">
      <c r="A53" s="15"/>
      <c r="F53" s="169"/>
      <c r="R53" s="163"/>
      <c r="S53" s="170"/>
    </row>
    <row r="54" spans="1:29" x14ac:dyDescent="0.2">
      <c r="F54" s="169"/>
      <c r="R54" s="163"/>
      <c r="S54" s="170"/>
    </row>
    <row r="55" spans="1:29" x14ac:dyDescent="0.2">
      <c r="F55" s="169"/>
    </row>
    <row r="56" spans="1:29" x14ac:dyDescent="0.2">
      <c r="F56" s="169"/>
    </row>
    <row r="57" spans="1:29" x14ac:dyDescent="0.2">
      <c r="F57" s="169"/>
    </row>
    <row r="58" spans="1:29" x14ac:dyDescent="0.2">
      <c r="F58" s="169"/>
    </row>
    <row r="59" spans="1:29" x14ac:dyDescent="0.2">
      <c r="F59" s="169"/>
    </row>
    <row r="60" spans="1:29" x14ac:dyDescent="0.2">
      <c r="F60" s="169"/>
    </row>
    <row r="61" spans="1:29" x14ac:dyDescent="0.2">
      <c r="F61" s="169"/>
    </row>
  </sheetData>
  <autoFilter ref="A4:AB4" xr:uid="{09F118F7-B376-42AC-A025-BA65D9132A25}"/>
  <mergeCells count="21">
    <mergeCell ref="N29:S29"/>
    <mergeCell ref="U29:AB29"/>
    <mergeCell ref="A40:A50"/>
    <mergeCell ref="AD4:AE4"/>
    <mergeCell ref="F2:L2"/>
    <mergeCell ref="N2:S2"/>
    <mergeCell ref="AD5:AE5"/>
    <mergeCell ref="A6:A12"/>
    <mergeCell ref="U2:AB2"/>
    <mergeCell ref="AD40:AE40"/>
    <mergeCell ref="A13:A19"/>
    <mergeCell ref="A20:A26"/>
    <mergeCell ref="F37:L37"/>
    <mergeCell ref="N37:S37"/>
    <mergeCell ref="U37:AB37"/>
    <mergeCell ref="AD39:AE39"/>
    <mergeCell ref="A38:C38"/>
    <mergeCell ref="A3:C3"/>
    <mergeCell ref="A30:C30"/>
    <mergeCell ref="A32:A34"/>
    <mergeCell ref="F29:L29"/>
  </mergeCells>
  <pageMargins left="0.41" right="0.28999999999999998" top="0.74803149606299213" bottom="0.74803149606299213" header="0.31496062992125984" footer="0.31496062992125984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SAC (2%) gen'22 </vt:lpstr>
      <vt:lpstr>'SAC (2%) gen''22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</dc:creator>
  <cp:lastModifiedBy>MCARME</cp:lastModifiedBy>
  <cp:lastPrinted>2022-11-11T08:42:04Z</cp:lastPrinted>
  <dcterms:created xsi:type="dcterms:W3CDTF">2019-04-11T11:27:40Z</dcterms:created>
  <dcterms:modified xsi:type="dcterms:W3CDTF">2022-11-11T09:05:05Z</dcterms:modified>
</cp:coreProperties>
</file>