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tgna05nt\GestioEconomica\Compres_i_Subvencions\EXPEDIENTS2022\RELACIONS TRIMESTRALS\2n TRIMESTRE\"/>
    </mc:Choice>
  </mc:AlternateContent>
  <xr:revisionPtr revIDLastSave="0" documentId="13_ncr:1_{92DB826D-C9EF-4213-AAD0-4FC8146985C2}" xr6:coauthVersionLast="47" xr6:coauthVersionMax="47" xr10:uidLastSave="{00000000-0000-0000-0000-000000000000}"/>
  <bookViews>
    <workbookView xWindow="-120" yWindow="-120" windowWidth="29040" windowHeight="15840" xr2:uid="{00000000-000D-0000-FFFF-FFFF00000000}"/>
  </bookViews>
  <sheets>
    <sheet name="Hoja1" sheetId="2" r:id="rId1"/>
    <sheet name="B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9" i="2" l="1"/>
  <c r="I199" i="2" s="1"/>
  <c r="H49" i="2"/>
  <c r="I49" i="2" s="1"/>
  <c r="H282" i="2"/>
  <c r="I282" i="2" s="1"/>
  <c r="H236" i="2"/>
  <c r="I236" i="2" s="1"/>
  <c r="H261" i="2"/>
  <c r="I261" i="2" s="1"/>
  <c r="H136" i="2"/>
  <c r="I136" i="2" s="1"/>
  <c r="H390" i="2"/>
  <c r="I390" i="2" s="1"/>
  <c r="H106" i="2"/>
  <c r="I106" i="2" s="1"/>
  <c r="H306" i="2"/>
  <c r="I306" i="2" s="1"/>
  <c r="H307" i="2"/>
  <c r="I307" i="2" s="1"/>
  <c r="H391" i="2"/>
  <c r="I391" i="2" s="1"/>
  <c r="H337" i="2"/>
  <c r="I337" i="2" s="1"/>
  <c r="H190" i="2"/>
  <c r="I190" i="2" s="1"/>
  <c r="H71" i="2"/>
  <c r="I71" i="2" s="1"/>
  <c r="H425" i="2"/>
  <c r="I425" i="2" s="1"/>
  <c r="H209" i="2"/>
  <c r="I209" i="2" s="1"/>
  <c r="H219" i="2"/>
  <c r="H255" i="2"/>
  <c r="I255" i="2" s="1"/>
  <c r="H360" i="2"/>
  <c r="I360" i="2" s="1"/>
  <c r="H47" i="2"/>
  <c r="I47" i="2" s="1"/>
  <c r="H397" i="2"/>
  <c r="I397" i="2" s="1"/>
  <c r="H72" i="2"/>
  <c r="I72" i="2" s="1"/>
  <c r="H380" i="2"/>
  <c r="I380" i="2" s="1"/>
  <c r="H10" i="2"/>
  <c r="I10" i="2" s="1"/>
  <c r="H299" i="2"/>
  <c r="I299" i="2" s="1"/>
  <c r="H253" i="2"/>
  <c r="H172" i="2"/>
  <c r="I172" i="2" s="1"/>
  <c r="H224" i="2"/>
  <c r="I224" i="2" s="1"/>
  <c r="H73" i="2"/>
  <c r="I73" i="2" s="1"/>
  <c r="H54" i="2"/>
  <c r="I54" i="2" s="1"/>
  <c r="H173" i="2"/>
  <c r="I173" i="2" s="1"/>
  <c r="H458" i="2"/>
  <c r="I458" i="2" s="1"/>
  <c r="H240" i="2"/>
  <c r="I240" i="2" s="1"/>
  <c r="H67" i="2"/>
  <c r="I67" i="2" s="1"/>
  <c r="H338" i="2"/>
  <c r="I338" i="2" s="1"/>
  <c r="H156" i="2"/>
  <c r="I156" i="2" s="1"/>
  <c r="H115" i="2"/>
  <c r="I115" i="2" s="1"/>
  <c r="H237" i="2"/>
  <c r="I237" i="2" s="1"/>
  <c r="H424" i="2"/>
  <c r="I424" i="2" s="1"/>
  <c r="H123" i="2"/>
  <c r="I123" i="2" s="1"/>
  <c r="H51" i="2"/>
  <c r="I51" i="2" s="1"/>
  <c r="H210" i="2"/>
  <c r="I210" i="2" s="1"/>
  <c r="H267" i="2"/>
  <c r="I267" i="2" s="1"/>
  <c r="H174" i="2"/>
  <c r="I174" i="2" s="1"/>
  <c r="H155" i="2"/>
  <c r="I155" i="2" s="1"/>
  <c r="H77" i="2"/>
  <c r="I77" i="2" s="1"/>
  <c r="H344" i="2"/>
  <c r="I344" i="2" s="1"/>
  <c r="H143" i="2"/>
  <c r="I143" i="2" s="1"/>
  <c r="H118" i="2"/>
  <c r="I118" i="2" s="1"/>
  <c r="H364" i="2"/>
  <c r="I364" i="2" s="1"/>
  <c r="H343" i="2"/>
  <c r="I343" i="2" s="1"/>
  <c r="H78" i="2"/>
  <c r="I78" i="2" s="1"/>
  <c r="H11" i="2"/>
  <c r="I11" i="2" s="1"/>
  <c r="H52" i="2"/>
  <c r="I52" i="2" s="1"/>
  <c r="H330" i="2"/>
  <c r="I330" i="2" s="1"/>
  <c r="I219" i="2"/>
  <c r="I253" i="2"/>
  <c r="H216" i="2"/>
  <c r="I216" i="2" s="1"/>
  <c r="H291" i="2"/>
  <c r="I291" i="2" s="1"/>
  <c r="H353" i="2"/>
  <c r="I353" i="2" s="1"/>
  <c r="H354" i="2"/>
  <c r="I354" i="2" s="1"/>
  <c r="H181" i="2"/>
  <c r="I181" i="2" s="1"/>
  <c r="H296" i="2"/>
  <c r="I296" i="2" s="1"/>
  <c r="H178" i="2"/>
  <c r="I178" i="2" s="1"/>
  <c r="H229" i="2"/>
  <c r="I229" i="2" s="1"/>
  <c r="H382" i="2"/>
  <c r="I382" i="2" s="1"/>
  <c r="H275" i="2"/>
  <c r="I275" i="2" s="1"/>
  <c r="H188" i="2"/>
  <c r="H239" i="2"/>
  <c r="I239" i="2" s="1"/>
  <c r="H21" i="2"/>
  <c r="I21" i="2" s="1"/>
  <c r="H22" i="2"/>
  <c r="H428" i="2"/>
  <c r="I428" i="2" s="1"/>
  <c r="H32" i="2"/>
  <c r="I32" i="2" s="1"/>
  <c r="H161" i="2"/>
  <c r="I161" i="2" s="1"/>
  <c r="H415" i="2"/>
  <c r="I415" i="2" s="1"/>
  <c r="H187" i="2"/>
  <c r="I187" i="2" s="1"/>
  <c r="H100" i="2"/>
  <c r="I100" i="2" s="1"/>
  <c r="H274" i="2"/>
  <c r="I274" i="2" s="1"/>
  <c r="H270" i="2"/>
  <c r="I270" i="2" s="1"/>
  <c r="H305" i="2"/>
  <c r="I305" i="2" s="1"/>
  <c r="H358" i="2"/>
  <c r="I358" i="2" s="1"/>
  <c r="H463" i="2"/>
  <c r="I463" i="2" s="1"/>
  <c r="H276" i="2"/>
  <c r="H246" i="2"/>
  <c r="I246" i="2" s="1"/>
  <c r="H69" i="2"/>
  <c r="H383" i="2"/>
  <c r="I383" i="2" s="1"/>
  <c r="H359" i="2"/>
  <c r="I359" i="2" s="1"/>
  <c r="H277" i="2"/>
  <c r="I277" i="2" s="1"/>
  <c r="H193" i="2"/>
  <c r="I193" i="2" s="1"/>
  <c r="H157" i="2"/>
  <c r="I157" i="2" s="1"/>
  <c r="H223" i="2"/>
  <c r="H160" i="2"/>
  <c r="I160" i="2" s="1"/>
  <c r="H204" i="2"/>
  <c r="I204" i="2" s="1"/>
  <c r="H302" i="2"/>
  <c r="I302" i="2" s="1"/>
  <c r="H175" i="2"/>
  <c r="I175" i="2" s="1"/>
  <c r="H70" i="2"/>
  <c r="I70" i="2" s="1"/>
  <c r="H402" i="2"/>
  <c r="I402" i="2" s="1"/>
  <c r="H345" i="2"/>
  <c r="I345" i="2" s="1"/>
  <c r="H121" i="2"/>
  <c r="I121" i="2" s="1"/>
  <c r="H184" i="2"/>
  <c r="I184" i="2" s="1"/>
  <c r="H146" i="2"/>
  <c r="I146" i="2" s="1"/>
  <c r="H205" i="2"/>
  <c r="I205" i="2" s="1"/>
  <c r="H185" i="2"/>
  <c r="I185" i="2" s="1"/>
  <c r="H176" i="2"/>
  <c r="I176" i="2" s="1"/>
  <c r="H183" i="2"/>
  <c r="I183" i="2" s="1"/>
  <c r="H431" i="2"/>
  <c r="I431" i="2" s="1"/>
  <c r="H147" i="2"/>
  <c r="I147" i="2" s="1"/>
  <c r="H186" i="2"/>
  <c r="I186" i="2" s="1"/>
  <c r="H432" i="2"/>
  <c r="I432" i="2" s="1"/>
  <c r="I188" i="2"/>
  <c r="I22" i="2"/>
  <c r="I223" i="2"/>
  <c r="I69" i="2" l="1"/>
  <c r="I276" i="2"/>
  <c r="H142" i="2"/>
  <c r="H417" i="2"/>
  <c r="H342" i="2"/>
  <c r="H409" i="2"/>
  <c r="H418" i="2"/>
  <c r="H116" i="2"/>
  <c r="H248" i="2"/>
  <c r="H124" i="2"/>
  <c r="H400" i="2"/>
  <c r="H45" i="2"/>
  <c r="H6" i="2"/>
  <c r="H259" i="2"/>
  <c r="H238" i="2"/>
  <c r="H249" i="2"/>
  <c r="H214" i="2"/>
  <c r="H130" i="2"/>
  <c r="H141" i="2"/>
  <c r="H144" i="2"/>
  <c r="H145" i="2"/>
  <c r="H7" i="2"/>
  <c r="H8" i="2"/>
  <c r="H422" i="2"/>
  <c r="H327" i="2"/>
  <c r="H125" i="2"/>
  <c r="H55" i="2"/>
  <c r="H50" i="2"/>
  <c r="H387" i="2"/>
  <c r="H40" i="2"/>
  <c r="H41" i="2"/>
  <c r="H120" i="2"/>
  <c r="H226" i="2"/>
  <c r="H104" i="2"/>
  <c r="H119" i="2"/>
  <c r="H317" i="2"/>
  <c r="H213" i="2"/>
  <c r="H242" i="2"/>
  <c r="H378" i="2"/>
  <c r="H326" i="2"/>
  <c r="H44" i="2"/>
  <c r="H462" i="2"/>
  <c r="H15" i="2"/>
  <c r="H27" i="2"/>
  <c r="H97" i="2"/>
  <c r="H117" i="2"/>
  <c r="H297" i="2"/>
  <c r="H194" i="2"/>
  <c r="H429" i="2"/>
  <c r="H262" i="2"/>
  <c r="H263" i="2"/>
  <c r="H257" i="2"/>
  <c r="H258" i="2"/>
  <c r="H166" i="2"/>
  <c r="H101" i="2"/>
  <c r="H419" i="2"/>
  <c r="H102" i="2"/>
  <c r="H447" i="2"/>
  <c r="H278" i="2"/>
  <c r="H244" i="2"/>
  <c r="H192" i="2"/>
  <c r="H220" i="2"/>
  <c r="H272" i="2"/>
  <c r="H273" i="2"/>
  <c r="H25" i="2"/>
  <c r="H168" i="2"/>
  <c r="H365" i="2"/>
  <c r="H211" i="2"/>
  <c r="H269" i="2"/>
  <c r="H284" i="2"/>
  <c r="H322" i="2"/>
  <c r="H301" i="2"/>
  <c r="H56" i="2"/>
  <c r="H347" i="2"/>
  <c r="H53" i="2"/>
  <c r="H265" i="2"/>
  <c r="H290" i="2"/>
  <c r="H19" i="2"/>
  <c r="H61" i="2"/>
  <c r="H63" i="2"/>
  <c r="H66" i="2"/>
  <c r="H105" i="2"/>
  <c r="H107" i="2"/>
  <c r="H110" i="2"/>
  <c r="H247" i="2"/>
  <c r="H241" i="2"/>
  <c r="H264" i="2"/>
  <c r="H43" i="2"/>
  <c r="H24" i="2"/>
  <c r="H182" i="2"/>
  <c r="H140" i="2"/>
  <c r="H362" i="2"/>
  <c r="H311" i="2"/>
  <c r="H33" i="2"/>
  <c r="H58" i="2"/>
  <c r="H48" i="2"/>
  <c r="H60" i="2"/>
  <c r="H433" i="2"/>
  <c r="H252" i="2"/>
  <c r="H212" i="2"/>
  <c r="H139" i="2"/>
  <c r="H336" i="2"/>
  <c r="H393" i="2"/>
  <c r="H13" i="2"/>
  <c r="H23" i="2"/>
  <c r="H151" i="2"/>
  <c r="H217" i="2"/>
  <c r="H346" i="2"/>
  <c r="H12" i="2"/>
  <c r="H221" i="2"/>
  <c r="H350" i="2"/>
  <c r="H320" i="2"/>
  <c r="H152" i="2"/>
  <c r="H207" i="2"/>
  <c r="H98" i="2"/>
  <c r="H233" i="2"/>
  <c r="H361" i="2"/>
  <c r="H427" i="2"/>
  <c r="H243" i="2"/>
  <c r="H57" i="2"/>
  <c r="H373" i="2"/>
  <c r="H374" i="2"/>
  <c r="H159" i="2"/>
  <c r="H394" i="2"/>
  <c r="H329" i="2"/>
  <c r="H4" i="2"/>
  <c r="H328" i="2"/>
  <c r="H26" i="2"/>
  <c r="H227" i="2"/>
  <c r="H392" i="2"/>
  <c r="H453" i="2"/>
  <c r="H454" i="2"/>
  <c r="H31" i="2"/>
  <c r="H38" i="2"/>
  <c r="H268" i="2"/>
  <c r="H62" i="2"/>
  <c r="H303" i="2"/>
  <c r="H351" i="2"/>
  <c r="H363" i="2"/>
  <c r="H395" i="2"/>
  <c r="H339" i="2"/>
  <c r="H414" i="2"/>
  <c r="H416" i="2"/>
  <c r="H379" i="2"/>
  <c r="H389" i="2"/>
  <c r="H150" i="2"/>
  <c r="H411" i="2"/>
  <c r="H403" i="2"/>
  <c r="H129" i="2"/>
  <c r="H335" i="2"/>
  <c r="H408" i="2"/>
  <c r="H5" i="2"/>
  <c r="H35" i="2"/>
  <c r="H448" i="2"/>
  <c r="H234" i="2"/>
  <c r="H407" i="2"/>
  <c r="H228" i="2"/>
  <c r="H449" i="2"/>
  <c r="H450" i="2"/>
  <c r="H158" i="2"/>
  <c r="H260" i="2"/>
  <c r="H138" i="2"/>
  <c r="H9" i="2"/>
  <c r="H256" i="2"/>
  <c r="H451" i="2"/>
  <c r="H452" i="2"/>
  <c r="H96" i="2"/>
  <c r="H114" i="2"/>
  <c r="I44" i="2"/>
  <c r="H36" i="2"/>
  <c r="H245" i="2"/>
  <c r="H250" i="2"/>
  <c r="H333" i="2"/>
  <c r="H295" i="2"/>
  <c r="H386" i="2"/>
  <c r="H167" i="2"/>
  <c r="H334" i="2"/>
  <c r="H396" i="2"/>
  <c r="H37" i="2"/>
  <c r="H251" i="2"/>
  <c r="H340" i="2"/>
  <c r="H99" i="2"/>
  <c r="H93" i="2"/>
  <c r="H206" i="2"/>
  <c r="H90" i="2"/>
  <c r="H426" i="2"/>
  <c r="H271" i="2"/>
  <c r="H126" i="2"/>
  <c r="H127" i="2"/>
  <c r="H95" i="2"/>
  <c r="H460" i="2"/>
  <c r="H74" i="2"/>
  <c r="H225" i="2"/>
  <c r="H75" i="2"/>
  <c r="H218" i="2"/>
  <c r="H17" i="2"/>
  <c r="H18" i="2"/>
  <c r="H79" i="2"/>
  <c r="H169" i="2"/>
  <c r="H281" i="2"/>
  <c r="H406" i="2"/>
  <c r="H293" i="2"/>
  <c r="H254" i="2"/>
  <c r="H195" i="2"/>
  <c r="H196" i="2"/>
  <c r="H197" i="2"/>
  <c r="H80" i="2"/>
  <c r="H81" i="2"/>
  <c r="H437" i="2"/>
  <c r="H266" i="2"/>
  <c r="H82" i="2"/>
  <c r="H39" i="2"/>
  <c r="H283" i="2"/>
  <c r="H201" i="2"/>
  <c r="H202" i="2"/>
  <c r="H455" i="2"/>
  <c r="H456" i="2"/>
  <c r="H14" i="2"/>
  <c r="H198" i="2"/>
  <c r="H300" i="2"/>
  <c r="H294" i="2"/>
  <c r="H321" i="2"/>
  <c r="H122" i="2"/>
  <c r="H434" i="2"/>
  <c r="H203" i="2"/>
  <c r="H76" i="2"/>
  <c r="H163" i="2"/>
  <c r="H208" i="2"/>
  <c r="H2" i="2"/>
  <c r="H457" i="2"/>
  <c r="H162" i="2"/>
  <c r="H332" i="2"/>
  <c r="H153" i="2"/>
  <c r="H154" i="2"/>
  <c r="H3" i="2"/>
  <c r="H398" i="2"/>
  <c r="H164" i="2"/>
  <c r="H331" i="2"/>
  <c r="H34" i="2"/>
  <c r="H165" i="2"/>
  <c r="H399" i="2"/>
  <c r="H200" i="2"/>
  <c r="H68" i="2"/>
  <c r="H438" i="2"/>
  <c r="H423" i="2"/>
  <c r="H230" i="2"/>
  <c r="H235" i="2"/>
  <c r="H309" i="2"/>
  <c r="H318" i="2"/>
  <c r="H111" i="2"/>
  <c r="H304" i="2"/>
  <c r="H46" i="2"/>
  <c r="H191" i="2"/>
  <c r="H298" i="2"/>
  <c r="H325" i="2"/>
  <c r="H64" i="2"/>
  <c r="H113" i="2"/>
  <c r="H435" i="2"/>
  <c r="H356" i="2"/>
  <c r="H132" i="2"/>
  <c r="H312" i="2"/>
  <c r="H313" i="2"/>
  <c r="H83" i="2"/>
  <c r="H286" i="2"/>
  <c r="H91" i="2"/>
  <c r="H285" i="2"/>
  <c r="H287" i="2"/>
  <c r="H323" i="2"/>
  <c r="H357" i="2"/>
  <c r="H439" i="2"/>
  <c r="H215" i="2"/>
  <c r="H421" i="2"/>
  <c r="H384" i="2"/>
  <c r="H440" i="2"/>
  <c r="H375" i="2"/>
  <c r="H148" i="2"/>
  <c r="H368" i="2"/>
  <c r="H420" i="2"/>
  <c r="H412" i="2"/>
  <c r="H413" i="2"/>
  <c r="H94" i="2"/>
  <c r="H319" i="2"/>
  <c r="H177" i="2"/>
  <c r="H405" i="2"/>
  <c r="H410" i="2"/>
  <c r="H366" i="2"/>
  <c r="H376" i="2"/>
  <c r="H348" i="2"/>
  <c r="H84" i="2"/>
  <c r="H85" i="2"/>
  <c r="H20" i="2"/>
  <c r="H28" i="2"/>
  <c r="H128" i="2"/>
  <c r="H310" i="2"/>
  <c r="H314" i="2"/>
  <c r="H461" i="2"/>
  <c r="H404" i="2"/>
  <c r="H179" i="2"/>
  <c r="H108" i="2"/>
  <c r="H355" i="2"/>
  <c r="H29" i="2"/>
  <c r="H341" i="2"/>
  <c r="H86" i="2"/>
  <c r="H137" i="2"/>
  <c r="H149" i="2"/>
  <c r="H441" i="2"/>
  <c r="H371" i="2"/>
  <c r="H87" i="2"/>
  <c r="H170" i="2"/>
  <c r="H436" i="2"/>
  <c r="H134" i="2"/>
  <c r="H103" i="2"/>
  <c r="H442" i="2"/>
  <c r="H443" i="2"/>
  <c r="H388" i="2"/>
  <c r="H109" i="2"/>
  <c r="H30" i="2"/>
  <c r="H385" i="2"/>
  <c r="H92" i="2"/>
  <c r="H430" i="2"/>
  <c r="H315" i="2"/>
  <c r="H316" i="2"/>
  <c r="H231" i="2"/>
  <c r="H232" i="2"/>
  <c r="H65" i="2"/>
  <c r="H42" i="2"/>
  <c r="H59" i="2"/>
  <c r="H444" i="2"/>
  <c r="H445" i="2"/>
  <c r="H171" i="2"/>
  <c r="H222" i="2"/>
  <c r="H292" i="2"/>
  <c r="H349" i="2"/>
  <c r="H180" i="2"/>
  <c r="H372" i="2"/>
  <c r="H131" i="2"/>
  <c r="H377" i="2"/>
  <c r="H88" i="2"/>
  <c r="H89" i="2"/>
  <c r="H112" i="2"/>
  <c r="H133" i="2"/>
  <c r="H381" i="2"/>
  <c r="H446" i="2"/>
  <c r="H324" i="2"/>
  <c r="H401" i="2"/>
  <c r="F370" i="2"/>
  <c r="H370" i="2" s="1"/>
  <c r="F369" i="2"/>
  <c r="H369" i="2" s="1"/>
  <c r="F308" i="2"/>
  <c r="H308" i="2" s="1"/>
  <c r="F367" i="2"/>
  <c r="H367" i="2" s="1"/>
  <c r="I388" i="2" l="1"/>
  <c r="I20" i="2"/>
  <c r="I304" i="2"/>
  <c r="I198" i="2"/>
  <c r="I271" i="2"/>
  <c r="I234" i="2"/>
  <c r="I98" i="2"/>
  <c r="I107" i="2"/>
  <c r="I263" i="2"/>
  <c r="I141" i="2"/>
  <c r="I316" i="2"/>
  <c r="I179" i="2"/>
  <c r="I285" i="2"/>
  <c r="I200" i="2"/>
  <c r="I266" i="2"/>
  <c r="I396" i="2"/>
  <c r="I150" i="2"/>
  <c r="I374" i="2"/>
  <c r="I182" i="2"/>
  <c r="I168" i="2"/>
  <c r="I462" i="2"/>
  <c r="I124" i="2"/>
  <c r="I445" i="2"/>
  <c r="I404" i="2"/>
  <c r="I91" i="2"/>
  <c r="I153" i="2"/>
  <c r="I456" i="2"/>
  <c r="I225" i="2"/>
  <c r="I334" i="2"/>
  <c r="I260" i="2"/>
  <c r="I303" i="2"/>
  <c r="I227" i="2"/>
  <c r="I373" i="2"/>
  <c r="I152" i="2"/>
  <c r="I23" i="2"/>
  <c r="I60" i="2"/>
  <c r="I24" i="2"/>
  <c r="I66" i="2"/>
  <c r="I56" i="2"/>
  <c r="I25" i="2"/>
  <c r="I102" i="2"/>
  <c r="I429" i="2"/>
  <c r="I226" i="2"/>
  <c r="I327" i="2"/>
  <c r="I214" i="2"/>
  <c r="I248" i="2"/>
  <c r="I324" i="2"/>
  <c r="I131" i="2"/>
  <c r="I444" i="2"/>
  <c r="I430" i="2"/>
  <c r="I103" i="2"/>
  <c r="I137" i="2"/>
  <c r="I461" i="2"/>
  <c r="I348" i="2"/>
  <c r="I413" i="2"/>
  <c r="I421" i="2"/>
  <c r="I286" i="2"/>
  <c r="I64" i="2"/>
  <c r="I309" i="2"/>
  <c r="I165" i="2"/>
  <c r="I332" i="2"/>
  <c r="I434" i="2"/>
  <c r="I455" i="2"/>
  <c r="I81" i="2"/>
  <c r="I281" i="2"/>
  <c r="I74" i="2"/>
  <c r="I206" i="2"/>
  <c r="I167" i="2"/>
  <c r="I114" i="2"/>
  <c r="I158" i="2"/>
  <c r="I5" i="2"/>
  <c r="I379" i="2"/>
  <c r="I62" i="2"/>
  <c r="I26" i="2"/>
  <c r="I57" i="2"/>
  <c r="I320" i="2"/>
  <c r="I13" i="2"/>
  <c r="I48" i="2"/>
  <c r="I43" i="2"/>
  <c r="I63" i="2"/>
  <c r="I301" i="2"/>
  <c r="I273" i="2"/>
  <c r="I419" i="2"/>
  <c r="I194" i="2"/>
  <c r="I326" i="2"/>
  <c r="I120" i="2"/>
  <c r="I422" i="2"/>
  <c r="I249" i="2"/>
  <c r="I116" i="2"/>
  <c r="I369" i="2"/>
  <c r="I108" i="2"/>
  <c r="I356" i="2"/>
  <c r="I82" i="2"/>
  <c r="I37" i="2"/>
  <c r="I363" i="2"/>
  <c r="I217" i="2"/>
  <c r="I53" i="2"/>
  <c r="I15" i="2"/>
  <c r="I400" i="2"/>
  <c r="I171" i="2"/>
  <c r="I85" i="2"/>
  <c r="I111" i="2"/>
  <c r="I14" i="2"/>
  <c r="I426" i="2"/>
  <c r="I448" i="2"/>
  <c r="I207" i="2"/>
  <c r="I105" i="2"/>
  <c r="I262" i="2"/>
  <c r="I130" i="2"/>
  <c r="I401" i="2"/>
  <c r="I442" i="2"/>
  <c r="I94" i="2"/>
  <c r="I318" i="2"/>
  <c r="I437" i="2"/>
  <c r="I134" i="2"/>
  <c r="I460" i="2"/>
  <c r="I89" i="2"/>
  <c r="I371" i="2"/>
  <c r="I287" i="2"/>
  <c r="I68" i="2"/>
  <c r="I163" i="2"/>
  <c r="I218" i="2"/>
  <c r="I9" i="2"/>
  <c r="I453" i="2"/>
  <c r="I252" i="2"/>
  <c r="I365" i="2"/>
  <c r="I119" i="2"/>
  <c r="I88" i="2"/>
  <c r="I441" i="2"/>
  <c r="I440" i="2"/>
  <c r="I154" i="2"/>
  <c r="I75" i="2"/>
  <c r="I138" i="2"/>
  <c r="I392" i="2"/>
  <c r="I433" i="2"/>
  <c r="I447" i="2"/>
  <c r="I125" i="2"/>
  <c r="I377" i="2"/>
  <c r="I149" i="2"/>
  <c r="I384" i="2"/>
  <c r="I399" i="2"/>
  <c r="I406" i="2"/>
  <c r="I389" i="2"/>
  <c r="I372" i="2"/>
  <c r="I92" i="2"/>
  <c r="I314" i="2"/>
  <c r="I412" i="2"/>
  <c r="I83" i="2"/>
  <c r="I235" i="2"/>
  <c r="I162" i="2"/>
  <c r="I202" i="2"/>
  <c r="I169" i="2"/>
  <c r="I93" i="2"/>
  <c r="I96" i="2"/>
  <c r="I416" i="2"/>
  <c r="I328" i="2"/>
  <c r="I350" i="2"/>
  <c r="I58" i="2"/>
  <c r="I61" i="2"/>
  <c r="I272" i="2"/>
  <c r="I297" i="2"/>
  <c r="I8" i="2"/>
  <c r="I418" i="2"/>
  <c r="I381" i="2"/>
  <c r="I42" i="2"/>
  <c r="I436" i="2"/>
  <c r="I341" i="2"/>
  <c r="I310" i="2"/>
  <c r="I366" i="2"/>
  <c r="I420" i="2"/>
  <c r="I439" i="2"/>
  <c r="I313" i="2"/>
  <c r="I298" i="2"/>
  <c r="I230" i="2"/>
  <c r="I331" i="2"/>
  <c r="I457" i="2"/>
  <c r="I321" i="2"/>
  <c r="I201" i="2"/>
  <c r="I197" i="2"/>
  <c r="I79" i="2"/>
  <c r="I95" i="2"/>
  <c r="I99" i="2"/>
  <c r="I295" i="2"/>
  <c r="I452" i="2"/>
  <c r="I449" i="2"/>
  <c r="I335" i="2"/>
  <c r="I414" i="2"/>
  <c r="I38" i="2"/>
  <c r="I4" i="2"/>
  <c r="I427" i="2"/>
  <c r="I221" i="2"/>
  <c r="I336" i="2"/>
  <c r="I33" i="2"/>
  <c r="I241" i="2"/>
  <c r="I19" i="2"/>
  <c r="I284" i="2"/>
  <c r="I220" i="2"/>
  <c r="I166" i="2"/>
  <c r="I117" i="2"/>
  <c r="I242" i="2"/>
  <c r="I40" i="2"/>
  <c r="I7" i="2"/>
  <c r="I259" i="2"/>
  <c r="I409" i="2"/>
  <c r="I222" i="2"/>
  <c r="I177" i="2"/>
  <c r="I3" i="2"/>
  <c r="I254" i="2"/>
  <c r="I245" i="2"/>
  <c r="I411" i="2"/>
  <c r="I159" i="2"/>
  <c r="I140" i="2"/>
  <c r="I278" i="2"/>
  <c r="I55" i="2"/>
  <c r="I142" i="2"/>
  <c r="I370" i="2"/>
  <c r="I443" i="2"/>
  <c r="I319" i="2"/>
  <c r="I435" i="2"/>
  <c r="I76" i="2"/>
  <c r="I293" i="2"/>
  <c r="I36" i="2"/>
  <c r="I351" i="2"/>
  <c r="I151" i="2"/>
  <c r="I347" i="2"/>
  <c r="I104" i="2"/>
  <c r="I315" i="2"/>
  <c r="I84" i="2"/>
  <c r="I113" i="2"/>
  <c r="I203" i="2"/>
  <c r="I90" i="2"/>
  <c r="I35" i="2"/>
  <c r="I446" i="2"/>
  <c r="I59" i="2"/>
  <c r="I86" i="2"/>
  <c r="I376" i="2"/>
  <c r="I215" i="2"/>
  <c r="I325" i="2"/>
  <c r="I34" i="2"/>
  <c r="I122" i="2"/>
  <c r="I80" i="2"/>
  <c r="I386" i="2"/>
  <c r="I450" i="2"/>
  <c r="I408" i="2"/>
  <c r="I268" i="2"/>
  <c r="I243" i="2"/>
  <c r="I393" i="2"/>
  <c r="I264" i="2"/>
  <c r="I322" i="2"/>
  <c r="I101" i="2"/>
  <c r="I378" i="2"/>
  <c r="I41" i="2"/>
  <c r="I238" i="2"/>
  <c r="I180" i="2"/>
  <c r="I385" i="2"/>
  <c r="I367" i="2"/>
  <c r="I133" i="2"/>
  <c r="I349" i="2"/>
  <c r="I65" i="2"/>
  <c r="I30" i="2"/>
  <c r="I170" i="2"/>
  <c r="I29" i="2"/>
  <c r="I128" i="2"/>
  <c r="I410" i="2"/>
  <c r="I368" i="2"/>
  <c r="I357" i="2"/>
  <c r="I312" i="2"/>
  <c r="I191" i="2"/>
  <c r="I423" i="2"/>
  <c r="I164" i="2"/>
  <c r="I2" i="2"/>
  <c r="I294" i="2"/>
  <c r="I283" i="2"/>
  <c r="I196" i="2"/>
  <c r="I18" i="2"/>
  <c r="I127" i="2"/>
  <c r="I340" i="2"/>
  <c r="I333" i="2"/>
  <c r="I451" i="2"/>
  <c r="I228" i="2"/>
  <c r="I129" i="2"/>
  <c r="I339" i="2"/>
  <c r="I31" i="2"/>
  <c r="I329" i="2"/>
  <c r="I361" i="2"/>
  <c r="I12" i="2"/>
  <c r="I139" i="2"/>
  <c r="I311" i="2"/>
  <c r="I247" i="2"/>
  <c r="I290" i="2"/>
  <c r="I269" i="2"/>
  <c r="I192" i="2"/>
  <c r="I258" i="2"/>
  <c r="I97" i="2"/>
  <c r="I213" i="2"/>
  <c r="I387" i="2"/>
  <c r="I145" i="2"/>
  <c r="I6" i="2"/>
  <c r="I342" i="2"/>
  <c r="I231" i="2"/>
  <c r="I375" i="2"/>
  <c r="I308" i="2"/>
  <c r="I112" i="2"/>
  <c r="I292" i="2"/>
  <c r="I232" i="2"/>
  <c r="I109" i="2"/>
  <c r="I87" i="2"/>
  <c r="I355" i="2"/>
  <c r="I28" i="2"/>
  <c r="I405" i="2"/>
  <c r="I148" i="2"/>
  <c r="I323" i="2"/>
  <c r="I132" i="2"/>
  <c r="I46" i="2"/>
  <c r="I438" i="2"/>
  <c r="I398" i="2"/>
  <c r="I208" i="2"/>
  <c r="I300" i="2"/>
  <c r="I39" i="2"/>
  <c r="I195" i="2"/>
  <c r="I17" i="2"/>
  <c r="I126" i="2"/>
  <c r="I251" i="2"/>
  <c r="I250" i="2"/>
  <c r="I256" i="2"/>
  <c r="I407" i="2"/>
  <c r="I403" i="2"/>
  <c r="I395" i="2"/>
  <c r="I454" i="2"/>
  <c r="I394" i="2"/>
  <c r="I233" i="2"/>
  <c r="I346" i="2"/>
  <c r="I212" i="2"/>
  <c r="I362" i="2"/>
  <c r="I110" i="2"/>
  <c r="I265" i="2"/>
  <c r="I211" i="2"/>
  <c r="I244" i="2"/>
  <c r="I257" i="2"/>
  <c r="I27" i="2"/>
  <c r="I317" i="2"/>
  <c r="I50" i="2"/>
  <c r="I144" i="2"/>
  <c r="I45" i="2"/>
  <c r="I417" i="2"/>
  <c r="H279" i="2"/>
  <c r="H280" i="2"/>
  <c r="H288" i="2"/>
  <c r="H289" i="2"/>
  <c r="H459" i="2"/>
  <c r="H189" i="2"/>
  <c r="E135" i="2"/>
  <c r="H135" i="2"/>
  <c r="E16" i="2"/>
  <c r="H16" i="2"/>
  <c r="E352" i="2"/>
  <c r="H352" i="2"/>
  <c r="I189" i="2" l="1"/>
  <c r="I459" i="2"/>
  <c r="I16" i="2"/>
  <c r="I280" i="2"/>
  <c r="I289" i="2"/>
  <c r="I288" i="2"/>
  <c r="I279" i="2"/>
  <c r="I352" i="2"/>
  <c r="I135" i="2"/>
</calcChain>
</file>

<file path=xl/sharedStrings.xml><?xml version="1.0" encoding="utf-8"?>
<sst xmlns="http://schemas.openxmlformats.org/spreadsheetml/2006/main" count="3176" uniqueCount="1254">
  <si>
    <t>TRIMESTRE</t>
  </si>
  <si>
    <t>NÚM. EXPEDIENT</t>
  </si>
  <si>
    <t>TIPUS DE CONTRACTE</t>
  </si>
  <si>
    <t>DESCRIPCIÓ/OBJECTE CONTRACTE (Minuscules)</t>
  </si>
  <si>
    <t>B.I. IMPORT ADJUDICAT</t>
  </si>
  <si>
    <t>% IVA</t>
  </si>
  <si>
    <t>IMPORT IVA</t>
  </si>
  <si>
    <t>IMPORT TOTAL ADJUDICAT</t>
  </si>
  <si>
    <t>DURADA DEL CONTRACTE</t>
  </si>
  <si>
    <t>Serveis</t>
  </si>
  <si>
    <t>2n</t>
  </si>
  <si>
    <t>Subministraments</t>
  </si>
  <si>
    <t>DEPARTAMENT</t>
  </si>
  <si>
    <t>3r</t>
  </si>
  <si>
    <t>Obres</t>
  </si>
  <si>
    <t>1r</t>
  </si>
  <si>
    <t>4t</t>
  </si>
  <si>
    <t>TIPUS CONTRACTE</t>
  </si>
  <si>
    <t>IVA</t>
  </si>
  <si>
    <t>Altres</t>
  </si>
  <si>
    <t>ADJUDICATARI</t>
  </si>
  <si>
    <t>2022-8-G629.1</t>
  </si>
  <si>
    <t>2021-163-G625.1</t>
  </si>
  <si>
    <t>2021-981-G629.1</t>
  </si>
  <si>
    <t>2021-237-G625.1</t>
  </si>
  <si>
    <t>2022-17-G629.1</t>
  </si>
  <si>
    <t>2022-18-G629.2</t>
  </si>
  <si>
    <t>2022-50-G629.1</t>
  </si>
  <si>
    <t>2021-3-G630.1</t>
  </si>
  <si>
    <t>2022-40-G629.1</t>
  </si>
  <si>
    <t>2021-8-G630.1</t>
  </si>
  <si>
    <t>2022-6-G629.1</t>
  </si>
  <si>
    <t>2022-92-G629.1</t>
  </si>
  <si>
    <t>2022-98-G629.1</t>
  </si>
  <si>
    <t>2022-29-G629.1</t>
  </si>
  <si>
    <t>2022-71-G629.1</t>
  </si>
  <si>
    <t>2022-102-G629.1</t>
  </si>
  <si>
    <t>2022-126-G629.1</t>
  </si>
  <si>
    <t>2022-70-G625.1</t>
  </si>
  <si>
    <t>2022-173-G629.1</t>
  </si>
  <si>
    <t>2022-193-G629.1</t>
  </si>
  <si>
    <t>2022-72-G629.1</t>
  </si>
  <si>
    <t>2022-87-G625.1</t>
  </si>
  <si>
    <t>2022-221-G629.1</t>
  </si>
  <si>
    <t>2022-222-G629.1</t>
  </si>
  <si>
    <t>2022-28-G629.1</t>
  </si>
  <si>
    <t>2022-61-G629.1</t>
  </si>
  <si>
    <t>2022-220-G629.1</t>
  </si>
  <si>
    <t>2022-139-G629.1</t>
  </si>
  <si>
    <t>2022-240-G629.1</t>
  </si>
  <si>
    <t>2022-205-G629.1</t>
  </si>
  <si>
    <t>2022-51-G629.1</t>
  </si>
  <si>
    <t>2022-93-G629.1</t>
  </si>
  <si>
    <t>2022-275-G629.1</t>
  </si>
  <si>
    <t>2022-280-G629.1</t>
  </si>
  <si>
    <t>Transport escolar gener</t>
  </si>
  <si>
    <t>Adquisició llits apilables per a les llars d'infants Municipals i 1 joc de rodes amb fre</t>
  </si>
  <si>
    <t>Transports escolar 10 des</t>
  </si>
  <si>
    <t>Adquisició agendes per a les llars d'infants municipals</t>
  </si>
  <si>
    <t>Execució del projecte “Lliga el conte i passa’l</t>
  </si>
  <si>
    <t>Execució del projecte “Passejades en família"</t>
  </si>
  <si>
    <t>transport escolar febrer</t>
  </si>
  <si>
    <t>Adjudicació servei actuació pedagògica per a la participació dels centres educatius projecte “Els deportats tarragonins”.</t>
  </si>
  <si>
    <t>Adjudicació del servei "Camins escolars-Tgn: suport a la difusió i sensibilització a centres educatius i famílies".</t>
  </si>
  <si>
    <t>Adjudicació actuació teatre premis IMET 2021</t>
  </si>
  <si>
    <t>Contractar els serveis tècnics i de tecnologia pel suport a l’edició i publicació de la celebració del DENIP a través de webinar</t>
  </si>
  <si>
    <t>Adjudicació xerrada a les famílies de la ciutat sobre les relacions amb l'escola</t>
  </si>
  <si>
    <t>Adjudicació servei reparació rentavaixelles LLIM El Ninot</t>
  </si>
  <si>
    <t>Adjudicació servei reparació rentavaixelles LLIM SPSP</t>
  </si>
  <si>
    <t>Adjudicació servei reparació rentavaixelles LLIM Cèsar August</t>
  </si>
  <si>
    <t>Transport escolar E.Els Àngels</t>
  </si>
  <si>
    <t xml:space="preserve">Transport escolar mes de març </t>
  </si>
  <si>
    <t>Elements naturals per a la millora dels entorns escolars</t>
  </si>
  <si>
    <t>Adjudicació plataforma informàtica per suport a la preinscripció i matrícula dels casals d’estiu</t>
  </si>
  <si>
    <t>Coordinació treballs de seguretat de resistència al foc a la coberta de l'IMET</t>
  </si>
  <si>
    <t xml:space="preserve">Subministraments pins per al Consell Municipal d'Infants de Tarragona </t>
  </si>
  <si>
    <t>Tallers de suport i acompanyament educatiu zona Centre</t>
  </si>
  <si>
    <t>Tallers de suport i acompanyament educatiu zona Bonavista</t>
  </si>
  <si>
    <t>Adjudicació del servei de desplaçament i hotel a Vitòria-Gasteiz per a 3 membres municipals. Despeses de tren i hotel</t>
  </si>
  <si>
    <t>Adjudicació del servei de desplaçament i hotel a Vitòria-Gasteiz per a 3 membres municipals. Despeses de gestió</t>
  </si>
  <si>
    <t>Adjudicació servei assessoraments espais ecosostenibles a les escoles</t>
  </si>
  <si>
    <t>Tallers de suport i acompanyament educatiu zona Ponent</t>
  </si>
  <si>
    <t>Suport al Programa Municipal de Casals d'Estiu</t>
  </si>
  <si>
    <t xml:space="preserve">Suport tecnològic, gravació i edició d'un document audio visual de les activitats educatives escolars per a la no violència i la Pau al Món </t>
  </si>
  <si>
    <t xml:space="preserve">Disseny exposició Sachsenhausen </t>
  </si>
  <si>
    <t>Servei de comunicació de les activitats del Club dels Tarraconins</t>
  </si>
  <si>
    <t>Concerts de guitarra Aula Magna URV</t>
  </si>
  <si>
    <t>Adjudicació del disseny i desenvolupament de tallers monogràfics i familiars sobre "experimentació cièntífica a l'educació infantil"</t>
  </si>
  <si>
    <t xml:space="preserve">Transport escolar abril </t>
  </si>
  <si>
    <t>AUTOCARES SERVITRANS</t>
  </si>
  <si>
    <t>HERMEX IBERICA</t>
  </si>
  <si>
    <t>GRÀFIQUES PORSA, SA</t>
  </si>
  <si>
    <t>AGUSTI FARRE SANFELIU</t>
  </si>
  <si>
    <t>AUTOCARS NIKA S.L.</t>
  </si>
  <si>
    <t>ESTHER FERRÉ SARABIA</t>
  </si>
  <si>
    <t>L'ESCAMOT SCCL</t>
  </si>
  <si>
    <t xml:space="preserve">SOL DE NIT </t>
  </si>
  <si>
    <t>MEDIAFRAME PRODUCCIONES, SL</t>
  </si>
  <si>
    <t>JORDI COLLET SABÉ</t>
  </si>
  <si>
    <t xml:space="preserve">FRED NOSTRUM SL </t>
  </si>
  <si>
    <t>UTE JARDINERS DE TARRAGONA II</t>
  </si>
  <si>
    <t>KEBLAR SOLUTIONS, S.L.</t>
  </si>
  <si>
    <t>ARAGÓ&amp;PORTA, SLP</t>
  </si>
  <si>
    <t>MARIA GRAU ALASA</t>
  </si>
  <si>
    <t>VIAJES EL CORTE INGLÈS</t>
  </si>
  <si>
    <t>AGRICOLOGIA BIO EDUCA, SL</t>
  </si>
  <si>
    <t>FUNDACIÓ CASAL L’AMIC</t>
  </si>
  <si>
    <t>MENTES DINÁMICAS SL</t>
  </si>
  <si>
    <t xml:space="preserve">NÚRIA JOVÉ RICOMÀ  </t>
  </si>
  <si>
    <t>COMBINATS SCCL</t>
  </si>
  <si>
    <t>UNIVERSITAT ROVIRA I VIRGILI</t>
  </si>
  <si>
    <t>FUNDACIÓ UNIVERSITÀRIA DEL BAGES</t>
  </si>
  <si>
    <t>1 dia</t>
  </si>
  <si>
    <t>10 dies</t>
  </si>
  <si>
    <t>4 mesos</t>
  </si>
  <si>
    <t>1 mes</t>
  </si>
  <si>
    <t>1 any</t>
  </si>
  <si>
    <t>5 dies</t>
  </si>
  <si>
    <t>2 dies</t>
  </si>
  <si>
    <t>3 dies</t>
  </si>
  <si>
    <t>IMET</t>
  </si>
  <si>
    <t>G625.1/129/2022</t>
  </si>
  <si>
    <t>625.1/131/2022</t>
  </si>
  <si>
    <t>629.1/355/2022</t>
  </si>
  <si>
    <t>G.625.1/197/2022</t>
  </si>
  <si>
    <t>G.625.1/177/2022</t>
  </si>
  <si>
    <t>G.625.1/194/2022</t>
  </si>
  <si>
    <t>G629.1/593/2022</t>
  </si>
  <si>
    <t>G629.1/623/2022</t>
  </si>
  <si>
    <t>G625.1/215/2022</t>
  </si>
  <si>
    <t>Subministrament rams de flors i roses per l'acte d'homenatge al personal que es jubila o compleix 20, 30 o 40 anys de servei a l'Ajuntament</t>
  </si>
  <si>
    <t>Subministrament pins i agulles amb l'escut de l'Ajuntament per l'acte homenatge al personal que es jubila</t>
  </si>
  <si>
    <t>Recepció acte homenatge personal que es jubila o compleix 20, 30 o 40 anys de servei a l'Ajuntament que se celebra la Diada de Sant Jordi</t>
  </si>
  <si>
    <t>Lloguer equip de so per acte protocol.lari</t>
  </si>
  <si>
    <t>Lloguer generadors Festes del Rocío</t>
  </si>
  <si>
    <t>Reparació equips audiovisuals</t>
  </si>
  <si>
    <t>Contractació acte protocol.lari conferència de ciutat</t>
  </si>
  <si>
    <t>contractació personal sala acte protocol.lari conferència de ciutat</t>
  </si>
  <si>
    <t>contractació serveis tècnics acte protocol.lari conferència de ciutat</t>
  </si>
  <si>
    <t>Adquisició obsequi per la Pregonera de les Festes de Sta Tecla 2022</t>
  </si>
  <si>
    <t>SECE, SA</t>
  </si>
  <si>
    <t>SERVICIOS AUXILIARES ARENA, SL</t>
  </si>
  <si>
    <t>abril</t>
  </si>
  <si>
    <t>juny</t>
  </si>
  <si>
    <t>Juny</t>
  </si>
  <si>
    <t>setembre</t>
  </si>
  <si>
    <t>RELACIONS CIUTADANES</t>
  </si>
  <si>
    <t>2022/302/G629.1</t>
  </si>
  <si>
    <t>2022/303/G629.1</t>
  </si>
  <si>
    <t>2022/305/G629.1</t>
  </si>
  <si>
    <t>2022/308/G629.1</t>
  </si>
  <si>
    <t>2019/10/G683</t>
  </si>
  <si>
    <t>2022/332/G629.1</t>
  </si>
  <si>
    <t>2022/122/G625.1</t>
  </si>
  <si>
    <t>2022/367/G629.1</t>
  </si>
  <si>
    <t>2022/37/G624.1</t>
  </si>
  <si>
    <t>Pedalada lúdica</t>
  </si>
  <si>
    <t>App/Mecànica bicicletes/mecànica patinets/Aprendre a anar en bicicleta_L'ESCAMOT SCCL_Taller mecànica patinets</t>
  </si>
  <si>
    <t>Taller de cosmètica creativa: cura corporal; taller olis essencials i hidrolats; facial i capilar; espelmes i olis essencials; taller - tast unfusions remeires</t>
  </si>
  <si>
    <t>Taller alquimia de primavera + taller dona i plantes medicinals_+Taller plantes medicinals</t>
  </si>
  <si>
    <t>Xerrades de salut i benestar: gestionar la situacióa ctual amb adolescents convivents; resilència i per què la ira és un verí més per tu que per l'altre?</t>
  </si>
  <si>
    <t>Equip extracció CC SP i SP abril</t>
  </si>
  <si>
    <t>Adjudicació del servei de redacció del projecte de llicència d'activitats per als Centres Cívics_</t>
  </si>
  <si>
    <t>Teatre inclusiu amb la Fundació Onada</t>
  </si>
  <si>
    <t>Servei de correcció de diferents elements de comunicació de la Xarxa de Centres Cívics</t>
  </si>
  <si>
    <t>MARTA AGÜERA</t>
  </si>
  <si>
    <t>VICTORIA GARCIA MASIP</t>
  </si>
  <si>
    <t>FIC SUMINISTROS, ALQUILERES Y SERVICIOS TÉCNICOS PARA LA INDUSTRIA, SL</t>
  </si>
  <si>
    <t>3 mesos</t>
  </si>
  <si>
    <t>2 mesos</t>
  </si>
  <si>
    <t>5 mesos</t>
  </si>
  <si>
    <t>6 mesos</t>
  </si>
  <si>
    <t>CENTRES CÍVICS</t>
  </si>
  <si>
    <t>COM_ED2022_01</t>
  </si>
  <si>
    <t>COM_ED2022_02</t>
  </si>
  <si>
    <t>Com_ED2022_06</t>
  </si>
  <si>
    <t>Com_ED2022_05</t>
  </si>
  <si>
    <t>Com_ED2022_13</t>
  </si>
  <si>
    <t>Com_ED2022_11</t>
  </si>
  <si>
    <t>Com_ED2022_08</t>
  </si>
  <si>
    <t>Com_ED2022_09</t>
  </si>
  <si>
    <t>Com_ED2022_14</t>
  </si>
  <si>
    <t>Com_ED2022_12</t>
  </si>
  <si>
    <t>Com_ED2022_18</t>
  </si>
  <si>
    <t>Com_ED2022_10</t>
  </si>
  <si>
    <t>Com_ED2022_17</t>
  </si>
  <si>
    <t>Com_ED2022_22</t>
  </si>
  <si>
    <t>Com_ED2022_21</t>
  </si>
  <si>
    <t>Com_ED2022_20</t>
  </si>
  <si>
    <t>Com_ED2022_19</t>
  </si>
  <si>
    <t>Enviament materials escola Santa Teresa</t>
  </si>
  <si>
    <t>Tallers capses pedagògiques ODS temàtica europea</t>
  </si>
  <si>
    <t>3 cavallets de pintor de fusta 185cm</t>
  </si>
  <si>
    <t>Vol a Milà en classe turista</t>
  </si>
  <si>
    <t>Dinar membres organització Simulació del Parlament URV</t>
  </si>
  <si>
    <t>Esmorzar periodistes i Comissió Europea</t>
  </si>
  <si>
    <t>Gestió i manteniment dels canals socials d'EDTGN</t>
  </si>
  <si>
    <t>Consultoria estratègica de comunicació</t>
  </si>
  <si>
    <t>Ceres Manley 192 + Llapis Alpino 144</t>
  </si>
  <si>
    <t>Materials Simulació del Parlament Europeu URV</t>
  </si>
  <si>
    <t xml:space="preserve">Enviament materials </t>
  </si>
  <si>
    <t>Servei domini .eu i hosting jocsedtgn.eu</t>
  </si>
  <si>
    <t>Equip megafonia pel Dia d'Europa</t>
  </si>
  <si>
    <t>Trasllat materials Dia d'Europa</t>
  </si>
  <si>
    <t>Producció matterials educatius Dia d'Europa</t>
  </si>
  <si>
    <t>Monitoratge "Un arbre per Europa"</t>
  </si>
  <si>
    <t>Trasllat alumnes de l'escola La Floresta</t>
  </si>
  <si>
    <t>ENVIPRINT SL</t>
  </si>
  <si>
    <t>GAM LAB SCCL</t>
  </si>
  <si>
    <t>ABACUS COOPERATIVA</t>
  </si>
  <si>
    <t xml:space="preserve">VIATGES BERGA </t>
  </si>
  <si>
    <t>ENTRECOPES RESTAURANT TAST&amp;LOUNGE, SL</t>
  </si>
  <si>
    <t>PASTISSERIA SANABRAS SCP</t>
  </si>
  <si>
    <t>EL FAR COOPERATIU SCCL</t>
  </si>
  <si>
    <t>SERVIREPRO IMPRESSIO SL</t>
  </si>
  <si>
    <t>OSKAR SANCHEZ VILAR</t>
  </si>
  <si>
    <t>ANTONI ESCODA GONZALEZ</t>
  </si>
  <si>
    <t>FUNDACIO PRIVADA EN XARXA</t>
  </si>
  <si>
    <t>AUTOCARES NIKA SL</t>
  </si>
  <si>
    <t>98/22</t>
  </si>
  <si>
    <t>123/22</t>
  </si>
  <si>
    <t>subministrament de roba de protecció i seguretat</t>
  </si>
  <si>
    <t>subministrament de díptics i punts de llibre per a la implantació del PLASEQTA</t>
  </si>
  <si>
    <t>Neteja forestal a parcel·la situada al carrer Miguel Angel Blanco número 4</t>
  </si>
  <si>
    <t>PROSEGTAR</t>
  </si>
  <si>
    <t>BOU DIGITAL COLOR, SL</t>
  </si>
  <si>
    <t>BECEITE FORESTAL SL</t>
  </si>
  <si>
    <t>1 SETMANA</t>
  </si>
  <si>
    <t>1 DIA</t>
  </si>
  <si>
    <t>10 DIES</t>
  </si>
  <si>
    <t>PROTECCIÓ CIVIL</t>
  </si>
  <si>
    <t>Servei d'inspecció sanitària de piscines d'ús públic</t>
  </si>
  <si>
    <t>AQUERON CONTROL S.L.</t>
  </si>
  <si>
    <t>SANITAT</t>
  </si>
  <si>
    <t>2022-299-G629.1</t>
  </si>
  <si>
    <t>2022-300-G629.1</t>
  </si>
  <si>
    <t>2022-107-G625.1</t>
  </si>
  <si>
    <t>2022-139-G625.1</t>
  </si>
  <si>
    <t>2022-408-G629.1</t>
  </si>
  <si>
    <t>2022-109-G625.1</t>
  </si>
  <si>
    <t>2022-114-G625.1</t>
  </si>
  <si>
    <t>Calibracions i verificacions d’equips de laboratori</t>
  </si>
  <si>
    <t>Material fungible de laboratori</t>
  </si>
  <si>
    <t>Reparació autoclau</t>
  </si>
  <si>
    <t xml:space="preserve">AZBIL TELSTAR TECHNOLOGIES, S.L.U. </t>
  </si>
  <si>
    <t>COMERCIAL BELLÉS SL</t>
  </si>
  <si>
    <t>BIOSER SA</t>
  </si>
  <si>
    <t>VIDRA FOC SA</t>
  </si>
  <si>
    <t>UNITAT TÈCNICA DE SALUT PÚBLICA</t>
  </si>
  <si>
    <t>2022-146-G625.1</t>
  </si>
  <si>
    <t>Programa d’assaig d’aptitud</t>
  </si>
  <si>
    <t>GABINETE DE SERVICIOS PARA LA CALIDAD, S.L.U.</t>
  </si>
  <si>
    <t>UNITAT TÈCNICA DE MEDI AMBIENT</t>
  </si>
  <si>
    <t>113.2022.G625.1</t>
  </si>
  <si>
    <t>273.2022.G629.1</t>
  </si>
  <si>
    <t>93.2022.G625.1</t>
  </si>
  <si>
    <t>102.2022.G625.1</t>
  </si>
  <si>
    <t>98.2022.G625.1</t>
  </si>
  <si>
    <t>235.2022.G629.1</t>
  </si>
  <si>
    <t>117.2022.G625.1</t>
  </si>
  <si>
    <t>324.2022.G629.1</t>
  </si>
  <si>
    <t>110.2022.G625.1</t>
  </si>
  <si>
    <t>123.2022.G625.1</t>
  </si>
  <si>
    <t>134.2022.G625.1</t>
  </si>
  <si>
    <t>121.2022.G625.1</t>
  </si>
  <si>
    <t>328.2022.G629.1</t>
  </si>
  <si>
    <t>26.2022.G624.1</t>
  </si>
  <si>
    <t>27.2022.G624.1</t>
  </si>
  <si>
    <t>28.2022.G624.1</t>
  </si>
  <si>
    <t>29.2022.G624.1</t>
  </si>
  <si>
    <t>382.2022.G629.1</t>
  </si>
  <si>
    <t>380.2022.G629.1</t>
  </si>
  <si>
    <t>379.2022.G629.1</t>
  </si>
  <si>
    <t>136.2022.G625.1</t>
  </si>
  <si>
    <t>32.2022.G624.1</t>
  </si>
  <si>
    <t>140.2022.G625.1</t>
  </si>
  <si>
    <t>142.2022.G625.1</t>
  </si>
  <si>
    <t>20.2022.G624.1</t>
  </si>
  <si>
    <t>33.2022.G624.1</t>
  </si>
  <si>
    <t>120.2022.G625.1</t>
  </si>
  <si>
    <t>147.2022.G625.1</t>
  </si>
  <si>
    <t>346.2022.G629.1</t>
  </si>
  <si>
    <t>38.2022.G624.1</t>
  </si>
  <si>
    <t>35.2022.G624.1</t>
  </si>
  <si>
    <t>12.2022.G625.1</t>
  </si>
  <si>
    <t>81.2022.G625.1</t>
  </si>
  <si>
    <t>454.2022.G629.1</t>
  </si>
  <si>
    <t>25.2022.G624.1</t>
  </si>
  <si>
    <t>489.2022.G629.1</t>
  </si>
  <si>
    <t>490.2022.G629.1</t>
  </si>
  <si>
    <t>45.2022.G624.1</t>
  </si>
  <si>
    <t>426.2022.G629.1</t>
  </si>
  <si>
    <t>156.2022.G625.1</t>
  </si>
  <si>
    <t>40.2022.G624.1</t>
  </si>
  <si>
    <t>36.2022.G624.1</t>
  </si>
  <si>
    <t>13.2022.G629.1</t>
  </si>
  <si>
    <t>148.2022.G625.1</t>
  </si>
  <si>
    <t>462.2022.G629.1</t>
  </si>
  <si>
    <t>438.2022.G629.1</t>
  </si>
  <si>
    <t>349.2022.G629.1</t>
  </si>
  <si>
    <t>331.2022.G629.1</t>
  </si>
  <si>
    <t>153.2022.G625.1</t>
  </si>
  <si>
    <t>30.2022.G624.1</t>
  </si>
  <si>
    <t>481.2022.G629.1</t>
  </si>
  <si>
    <t>165.2022.G625.1</t>
  </si>
  <si>
    <t>160.2022.G625.1</t>
  </si>
  <si>
    <t>508.2021.G625.1</t>
  </si>
  <si>
    <t>510.2022.G629.1</t>
  </si>
  <si>
    <t>162.2022.G625.1</t>
  </si>
  <si>
    <t>495.2022.G629.1</t>
  </si>
  <si>
    <t>455.2022.G629.1</t>
  </si>
  <si>
    <t>170.2022.G625.1</t>
  </si>
  <si>
    <t>509.2022.G629.1</t>
  </si>
  <si>
    <t>453.2022.G629.1</t>
  </si>
  <si>
    <t>501.2022.G629.1</t>
  </si>
  <si>
    <t>173.2022.G625.1</t>
  </si>
  <si>
    <t>182.2022.G625.1</t>
  </si>
  <si>
    <t>14.2022.G624.1</t>
  </si>
  <si>
    <t>573.2022.G629.1</t>
  </si>
  <si>
    <t>531.2022.G629.1</t>
  </si>
  <si>
    <t>542.2022.G629.1</t>
  </si>
  <si>
    <t>172.2022.G625.1</t>
  </si>
  <si>
    <t>42.2022.G624.1</t>
  </si>
  <si>
    <t>188.2022.G625.1</t>
  </si>
  <si>
    <t>16.2022.G624.1</t>
  </si>
  <si>
    <t>594.2022.G629.1</t>
  </si>
  <si>
    <t>556.2022.G629.1</t>
  </si>
  <si>
    <t>581.2022.G629.1</t>
  </si>
  <si>
    <t>47.2022.G624.1</t>
  </si>
  <si>
    <t>601.2022.G629.1</t>
  </si>
  <si>
    <t>183.2022.G625.1</t>
  </si>
  <si>
    <t>610.2022.G629.1</t>
  </si>
  <si>
    <t>584.2022.G629.1</t>
  </si>
  <si>
    <t>193.2022.G625.1</t>
  </si>
  <si>
    <t>196.2022.G625.1</t>
  </si>
  <si>
    <t>203.2022.G625.1</t>
  </si>
  <si>
    <t>41.2022 G624.1</t>
  </si>
  <si>
    <t>55.2022 G624.1</t>
  </si>
  <si>
    <t>57.2022 G624.1</t>
  </si>
  <si>
    <t>60.2022 G624.1</t>
  </si>
  <si>
    <t>206.2022.G625.1</t>
  </si>
  <si>
    <t>192.2022 G625.1</t>
  </si>
  <si>
    <t>201.2022.G625.1</t>
  </si>
  <si>
    <t>207.2022.G625.1</t>
  </si>
  <si>
    <t>646.2022.G629.1</t>
  </si>
  <si>
    <t>54.2022.G624.1</t>
  </si>
  <si>
    <t>211.2022.G625.1</t>
  </si>
  <si>
    <t>635.2022.G629.1</t>
  </si>
  <si>
    <t>636.2022.G629.1</t>
  </si>
  <si>
    <t>213.2022.G625.1</t>
  </si>
  <si>
    <t>51.2022.G624.1</t>
  </si>
  <si>
    <t>58.2022.G624.1</t>
  </si>
  <si>
    <t>63.2022.G624.1</t>
  </si>
  <si>
    <t>676.2022.G629.1</t>
  </si>
  <si>
    <t>Subministrament i instal·lació de la targeta de comunicació SAI Netvision MODULP194393002 MASTERYS MC 15KVA 3/3, i serveis de manteniment i reparació de l'equip informàtic durant l'any 2022</t>
  </si>
  <si>
    <t>Servei de reparació dels terminals portàtils de radiocomunicacions de Guàrdia Urbana, SC 2020 sGPS amb pantalla color, 1,8Wat TEA2 ,  en ocasió d’avaries, danys, manteniments, etc., durant l'any 2022</t>
  </si>
  <si>
    <t xml:space="preserve">Subministrament material informàtic divers no inventariable per als serveis TIC </t>
  </si>
  <si>
    <t xml:space="preserve">Renovació de la goma dels reposabraços de les cadires de la sala de control de la Guàrdia Urbana: 6 uts. part esquerra i 6 uts. part dreta
</t>
  </si>
  <si>
    <t>Subministrament d'1 casc motorista modular Unik color blanc sense logotip, i 1 ulleres solar per agent de Guàrdia Urbana.</t>
  </si>
  <si>
    <t>Reparació vehicle 6173LTV per danys (diligències núm. 156735/22): 1ut. paracops, 1ut. finisher-front, 1ut. suport paracops, 1 ut. embellidor cubie, 1 ut. coberta suport amortidor, 1ut. grille assi-fr, 1ut. Suport nucli R (ref. 625114CE0A), 1 ut. protector -front, 1 ut. fender -front L, 1ut. suport nucli R (ref. 625134CB0A), 1 ut. cap/ cofre, 1 ut. motllura vorell, 1ut. far esquerre i 1 ut. placa matrícula PET.</t>
  </si>
  <si>
    <t>Subministrament de 2 uts. Faristol inclinat amb peu central de 200 x 250 x 200 x 825 mm. xapa corten, contraplaca pintada i mòdul de 700 x 500 x 30 x 3 mm. alumini retolat amb impressió digital laminada amb protecció UVI, inclou maquetació i transport de material.</t>
  </si>
  <si>
    <t>Servei de correcció de la Memòria anual de la secretaria general 2021.</t>
  </si>
  <si>
    <t>Servei d' enquadernació de la Memòria anual de la Secretaria General 2021.</t>
  </si>
  <si>
    <t>Subministrament càmera i material  fotogràfic per actuacions a la gestió de les xarxes socials (Community Manager):  1ut FUJIFILM X-T4 SILVER-CUERPO, 1ut FUJI XF 16-55MM F2.8 R LM WR, 1ut FUJI XF 50-140MM F2.8 R LM  OIS WR, 2 ut targeta LEXAR SDXC 128GB 1667X, 1 ut JUPIO KIT  2 bateries  FUJI W235+ carregador doble,1ut GODOX FLASH TTL V1 per a  FUJI, 1ut. motxilla VEO SELECT 43RB BK</t>
  </si>
  <si>
    <t>Subministrament de 15 uts. vinils reflectants de 31 x 14 cm. i la seva col·locació als 15 escuts de protecció.</t>
  </si>
  <si>
    <t>Aquisició petit material d’ oficina destinació Magatzem Municipal: 15 uts. grapadora de sobretaula (mida 15x5x7 cm. aprox) per a  (grapes 22/6 i 24/6), 50 uts.  Cinta Correctora (6m x 5mm) , 4 uts. (paquets de 100 fulls) Fundes plastificar DIN A4 (216mmx303mm) 80 micres, 50 uts. llibretes A5 quadriculades amb espiral de 80 fulls, 50 uts. Retoladors Edding 1200 color vermell, 1 uts. Tinta permanent color blau per a segells 250ml</t>
  </si>
  <si>
    <t>Adquisició llibre jurídic "Régimen jurídico y configuración de las entidades instrumentales y de cooperación para la prestación de servicios públicos locales", ref. 9788411242288, edit. Aranzadi.</t>
  </si>
  <si>
    <t>Reparació fuita aigua motor, canvi oli i filtres i revisió per a ITV del vehicle 0930 GGW. Reparació fallo embragatge, fuita oli motor, substituir  maniguets de refrigeració, canvi oli i filtre, substitució de frens davanters i alinear direcció del vehicle 0518KXC. Reposar nivell líquid frens i comprovar nivell oli i aigua regfrigerant del vehicle 5617GZK. Revisar nivells del vehicle 7439LFG.</t>
  </si>
  <si>
    <t>Treballs de neteja i pintura d ela Plaça Josep Maria Salvador Urpí de Tarragona</t>
  </si>
  <si>
    <t>Treballs de neteja i pintura de 245 bancs de diferents indrets de Tarragona</t>
  </si>
  <si>
    <t>Treballs de retirada del fals sostre del local de l'AVV de la Part Baixa</t>
  </si>
  <si>
    <t>Treballs de construcció de 9 guals per discapacitats al Tanatori de Tarragona</t>
  </si>
  <si>
    <t xml:space="preserve">Reparació vehicle 4036KKC: retrovisor complet amb mirall </t>
  </si>
  <si>
    <t>Reparació vehicle 5150KFW: Reparació burxades rodes</t>
  </si>
  <si>
    <t>Reparació vehicle T-0872-BB: Substitució bateria</t>
  </si>
  <si>
    <t>Subministrament placa indicativa de carrer pel nom de la plaça de Pilar Pradells Sabaté (1924-2006)</t>
  </si>
  <si>
    <t>Instal·lació d'un terra porós al Casal Esportiu de Riu Clar</t>
  </si>
  <si>
    <t>Subministrament de 5 llicències del programari Filemaker  (FM Renew Annual User 1yr T1)</t>
  </si>
  <si>
    <t>Subministrament 2 uts. placa indicativa de carrer pel nom de carrer Arquebisbe Ramon Torrella</t>
  </si>
  <si>
    <t>Adjudicació del contracte menor d’obra pels treballs de substitució del terra tècnic de l’oficina de recaptació executiva al Palau Municipal</t>
  </si>
  <si>
    <t>Adjudicació del contracte menor d’obra corresponent als treballs de col·locació d’una barana a les escales que porten al vestidor del personal de neteja del Palau Municipal de Tarragona</t>
  </si>
  <si>
    <t xml:space="preserve">Subministrament de 3 mòduls de línia mòbil per als ascensors dels següents edificis municipals: Teatre Tarragona, Escola Sant Salvador i Escola Pràctiques
</t>
  </si>
  <si>
    <t>Subministrament 1 llicència d'Adobe Creative Cloud for Teams - 11 mesos Mac/Win</t>
  </si>
  <si>
    <t>Reparació ciclomotor C-0431-BVX per instal·lar limitador de velocitat obligatori.</t>
  </si>
  <si>
    <t>Treballs d’adequació de 3 punts de llum existents al carrer Mas de Menció per incorporar-los a l’enllumenat públic del barri de Riu Clar.</t>
  </si>
  <si>
    <t>Treballs de substitució d'una de les bombes d'aigües residuals existents al soterrani de l'edifici Rambla Nova 59</t>
  </si>
  <si>
    <t>Substitució sistema SAI al Palau Municipal:
- Sistema d'alimentació ininterrompuda model SLC-40-CUBE4 2x44ab265 (10')
- Posada en marxa nocturna
- Opcional maquinari/ programari model SNMP CARD GX5S CS141MINI
- Gestió remota APP CLOUD
- Lliurament i retirada SAI</t>
  </si>
  <si>
    <t>Subscripció a la base de dades Tarifec online pel 2022</t>
  </si>
  <si>
    <t>Reparació danys  produïts per accident dia 8 de març de 2022 del vehicle 1384CBM: Canvi paracops davanter, aleta davantera esquerra, tapa boira esquerra, guarnit de pas roda davantera esquerra i amortidor davanter esquerre, alinear direcció, canviar guardapols direcció, pintar parts afectades pel cop i posar grapes subjecció plàstics.</t>
  </si>
  <si>
    <t>Adjudicació del contracte menor d’obra corresponent als treballs arqueològics d’excavació extensiva dels àmbits exteriors de l’edifici de l’antic Banc d’Espanya.</t>
  </si>
  <si>
    <t>Reparació vehicle 9972GGW: canvi d’oli i filtre, canvi filtres aire, combustible i habitacle, revisió de llums, nivells i estat pneumàtics i revisió fallada del pilot posterior esquerre llum de fre.</t>
  </si>
  <si>
    <t>Reparació vehicle 9972GGW: revisar aire condicionat, desmuntar frontal i revisar fuita del condensador</t>
  </si>
  <si>
    <t>Treballs de senyalització de passos de vianants i altre simbologia a barris de Sant Pere i Sant Pau, i Sant Salvador</t>
  </si>
  <si>
    <t>Reparació vehicle 6172 LTV: Revisió ordinària nivell oli, filtres, juntes i revisió sensors davanters i laterals en garantia.</t>
  </si>
  <si>
    <t>Reparació vehicle 6173LTV : restauració vinil adhesius reflectants amb material fundició hexis, i la retolació de vehicle de la Guàrdia Urbana</t>
  </si>
  <si>
    <t>Subministrament de la llicència de programari DMELECT amb mòduls addicionals: ABAST, ALCAN, RENOVABLES, SANEA, AIRECOMP, RSF, SOLTE I REFR, durant el període de 12 mesos.</t>
  </si>
  <si>
    <t>Treballs de reparació de serralleria a diferents indrets de Tarragona</t>
  </si>
  <si>
    <t>Treballs d'obres de suport de l'estructura escènica desmuntable del Teatre Auditori del Camp de Mart</t>
  </si>
  <si>
    <t>Reposició de peces malmeses a la “cinta de còrrer” dels aparells i màquines del gimnàs de la Guàrdia Urbana</t>
  </si>
  <si>
    <t>Adquisició i instal·lació de 2 monitors tàctils interactius i videoconferència amb bundle monitor tàctil interactiu de 65" Traulux 4K TLM 8, amb Android, amb càmera Polyestudio 4K 120º, seguiment automàtic per veu, OPS Trau TSLO64-I5 plus, i5-10210U, 8GB RAM SSD, WIN 10 PRO i suport paret, 1 ut. càmera Polyestudio 4K 120º, 2uts. suport amb rodes i doble barra per la interactiva, 2 jocs de cables i material per la instal·lació.</t>
  </si>
  <si>
    <t>Reparació vehicle T3105AH: Substituir bateria, filtres, placa matrícula, llums i bugia i canvi oli.</t>
  </si>
  <si>
    <t>Reparació vehicle T4911BD: Substituir tub i maniguet de circuit de l'aigua, substitució  aigua del circuit tancat, comprovació i reparació de bomba injectora i substitució de la corretja de distribució (llarga i curta).</t>
  </si>
  <si>
    <t>Servei de subministrament de gasos de soldadura per a la Brigada des de l'1 de juny de 2022 fins el 31 de maig de 2023, previst en: 1ut. Acetilè Altop L40 - 7 KG, 1 ut. Oxígen Altop L50 - 10,6 M3G, 1ut.  Arcal Smartop L50 - 10,5 M3G (argó) i 1ut. Arcal Speed Altop L50 - 11M3G (argó / CO2).</t>
  </si>
  <si>
    <t>Reparació vehicles: Reparar motor, substitució bombeta encreuament i  comprovar  pressió oli del vehicle 5074JHH. Afegir oli al vehicle 3778GNY. Substitució bombeta encreuament vehicle 6763LMD. Substitució escombretes eixugavidres del vehicle 3740GZL. Reparació alçavidres porta conductor, desmontar porta i soldar cables del vehicle 6287JHH.</t>
  </si>
  <si>
    <t xml:space="preserve">Subministrament paper blanc per a impressió: 960 uts. caixes de 500 folis dinA4 80gr., 200 uts. caixes de 500 folis dinA4 90gr. i 5 uts. caixes de 100 fulls d’ etiquetes adhesives APLI DINA3 Ref.11352, mides 297x420mm.
</t>
  </si>
  <si>
    <t>Treballs de subministrament i col·locació del paquet de la sala d'actes de l'IMET de Tarragona.</t>
  </si>
  <si>
    <t>Substitució i kit muntatge rodes dels següents vehicles: 4648KKR -  2 rodes, 6937JHH – 1 roda, 9334LJV - 2 rodes i 8873GPZ -  4 rodes.
Kits reparacions punxades dels següents vehicles:	5074JHH – 2 uts., 6172LTV – 1 ut., 7439LFG – 1 ut., 6937JHH – 1 ut. I 4345JRD – 1 ut.
Canvi d’oli, bugies, filtre oli de les següents motos: 3763GLL, 3767GLL, 3844GLL i 3775GLL</t>
  </si>
  <si>
    <t>Adquisició manual "La recaudación ejecutiva", autor: Juan Rodríguez Zapico, edició: Març 2022, ref.: 978-84-7052-896-5.</t>
  </si>
  <si>
    <t>Subministrament, muntatge i posada en marxa de 1 ventilador de la condensadora del sistema de climatitzador CPD no OEM i reposició de calorifugatge exterior de les condensadores.</t>
  </si>
  <si>
    <t>Subministrament de 80 uts. cadires, color negre i potes cromades,  sense rodes i adaptació per a possibilitar braços apilables, 20 uts. braços abatibles i desmuntables per a les cadires apilables, 3 uts. carretons transportadors fins a 42 cadires,  i 4 uts. taules color blanc, mides 160x80cm, abatibles, amb rodes i sistema de bloqueig.</t>
  </si>
  <si>
    <t>Reparació motocicleta 8905LMD: Revisió periòdica, canvi oli, filtre oli, volandera, tap de drenatgei junta ,  Revisió frens, canvi joc de pastilles frens i  ens de maneta dreta.</t>
  </si>
  <si>
    <t>Subministrament de material de merchandising per jornades d’educació vial i relacions ciutadanes: 1.000 uts. polsera reflectant, 1.500 uts. marcadors dobles, 1.500 uts. bloc de notes, 500 uts. motxilles Lemap, 1.500 uts. cinta Lanyard, 2.000 uts. bolígraf, 1.300 caixa ceres,  impressió i transport inclosos.</t>
  </si>
  <si>
    <t>Reparació motocicletes 0341LSW i 0342LSW: Revisió ordinària consistent en canvi oli motor, filtre, neteja bugies, canvi filtre aire, tensar i greixar cadena, revisar llums, frens, aigua, radiador, caragols i aire rodes.</t>
  </si>
  <si>
    <t>Reparació clausor d'arrencada vehicle 6937. Reparar gomes i ajustar finestres posteriors delvehicle 5074 JHH. Reparació finestra porta esquerra posterior del vehicle 6287 JHH.</t>
  </si>
  <si>
    <t>Subministrament vestuari per llacer de la Unitat de Salut Pública: 2uts. polo mod. Manhattan piqué tergal m/c ref.  028250 negre, 2 uts. polo color m/llarga classic Lincoln L/S ref. 028245 negre , 2uts. pantaló av multibutxaques strech ref. 303002s ve , 1 ut. armilla softshell basic cab ref. 020911 negre, 1 parell sabates seguretat mod. sella perforades S1 P gris.</t>
  </si>
  <si>
    <t>Reparació vehicle T-0744-AW: Substitució bateria i alternador i canvi oli motor.</t>
  </si>
  <si>
    <t>Reparació vehicles: Reparar pèrdua gasos motor, substituir tub EGR, comprovar nivells i substituir tirador seient conductor vehicle 5600GZK. Substitució motor d'arrencada vehicle 6580GKB.Revisió periòdica, reparació amortidors, canvi oli i filtres, comprovar fuita aigua motor i revisar frens vehicle 8873GPZ. Canvi bateria d'arrencada vehicle 0930GGW. Neteja especial vehicle 6763LMD.</t>
  </si>
  <si>
    <t>Reparació vehicles: Reparar ròtula, guardapols i llums de fre del vehicle LE5252AH. Reparació escombretes eixugaparabrisa vehicle 9525GSG. Reparar suport cofre i clavilla llum d'emergències motocicleta 4648KKR. Substitució bateria auxiliar vehicle 0930GGW. Reparació pedal d'embragatge, substituir pedal i bomba embragatge vehicle 7778KWV.</t>
  </si>
  <si>
    <t>5 uts. resmes de cartolina blanca de 180 g. (50x65), 8 uts. resmes de cartolina blanca de 240 g. (50x65), 0,25 uts. resmes de cartolina carmí 30 de 180 g. (50x65), 10 uts. paquets de paper coral b.white digital 90 g. (32 x 45), 2 uts.paquets Creator Digital Silk 300gr. (45x32), i 2 uts.pots de cola autoseparadora per paper autocopiatiu.</t>
  </si>
  <si>
    <t>Subscripció anual de la revista " El Temps" Període juny 2022-juny 2023</t>
  </si>
  <si>
    <t>Treballs de reparació de la persiana de la porta de vidre d'accés a la comissaria de la Guardia Urbana i substitució de quadre i 2 comandaments.</t>
  </si>
  <si>
    <t>Reparació vehicle 4143FWH: Treballs de substitució kit embragatge, canvi forqueta embragatge i desembratge, canvi del pom maneta del canvi de marxes, subministrament lubrificant</t>
  </si>
  <si>
    <t>Reparació vehicle T0754AW: Substitució motor d'arrencada.</t>
  </si>
  <si>
    <t xml:space="preserve">Reparació vehicle E9789JYF: Canvi de l'oli motor, dels filtres de l'oli i combustible. Revisar nivells i greixar. Programar el servei de manteniment als 20.000 km. Revisar el sistema de direcció, detectar falta de greixatge en les manguetes i greixar. Revisar estat de frens.
</t>
  </si>
  <si>
    <t>Subministrament materials per enjardinar diverses jardineres. A la Pl. Cabrits: 2,11 uts. Substrat vegetal big-bag, 1ut. Strelitxia regina C-30L., 2uts. Strelitzia reina C-20L., 40 uts. Lantana montevidensis morada C-3L.  A l'OMAC - BALCONS: 65 uts. substrat vegetal en sacs de 40L, 2 uts. jardinera plàstic amb plat recollida aigua, 2 uts. Thuja 100-125 cm., 16 uts. Limonium M-18, 16 uts. Diplademia flor vermella M-14, 16 uts. Ipomea de fulles variades M-13, 16 uts. Gaura x LINDHEIMERI flor rosa M-18, 16 uts. heredia helix 'MINOR' M-19, 16 uts. Surfina morada M-19, 16 uts. Begonia x benariensis 'Big' M-13, 16 uts. Coleo SOLENOSTEMON M-13. A l'Antic Ajuntament: 0,64 uts. substrat vegetal Big-Bag, 4 uts. plantes MIx-Flower. A la Pl. del Fòrum: 1,44 uts. substrat vegetal Big-Bag, 9 uts. plantes Mix-Flower. Al Serrallo: 0,91 uts. substrat vegetal Big-Bag, 6 uts. plantes Mix-Flower.</t>
  </si>
  <si>
    <t xml:space="preserve"> Treballs corresponents al cobriment de la cara inferior del pont de l’Av. Vidal i Barraquer amb Av. de Ramón i Cajal.</t>
  </si>
  <si>
    <t>Subministrament material per a la Unitat Tècnica de Disseny Gràfic i Autoedició: 500 uts. tapes gofrades negres A4, 500 uts. tapes cristall transparent 300 mc. A4, 200uts. espiral metàl·lica negra ø8, 300 uts. espiral metàl·lica negra ø10, 100 uts. espiral metàl·lica negra ø12, 1 ut. capsa XEROX COLOTECH SUPERGLOSS 250 GR. 45x32 cm, 2 uts. paquets de CURIOUS PARTICLE 250 gr.(70 x 100 tallat a la meitat), 2 uts. paquets de CONQUEROR LISO NÀCAR 220 gr.(70 x 100 tallat a la meitat), 2 uts. paquets CONQUEROR IRIDISCENT BLAU SILICE 240gr.(70x100 tallat a la meitat).</t>
  </si>
  <si>
    <t>Treballs de correcció de defectes elèctrics detectats a les actes d'inspecció de baixa tensió del Palau Municipal.</t>
  </si>
  <si>
    <t>Treballs de correcció de defectes elèctrics detectats a les actes d'inspecció de baixa tensió de l'Edifici Rambla Nova 59</t>
  </si>
  <si>
    <t xml:space="preserve">Treballs de lloguer, muntatge, desmuntatge i transport de 8 empostissats: 3 uts. empostissat 4 x 4 a 0.50 mts d'alçada, 2 uts. empostissat  6 x 4 a 0.50 mts. d'alçada, 2 uts. empostissat  8 x 6 a 1 mt. d'alçada, 1 ut. empostissat 12 x 8 a 1.5 mts d'alçada.
</t>
  </si>
  <si>
    <t>Reparació motocicleta 4647KKR: Revisió fallada ralentí, neteja sistema injecció, substitució filtre aire, bugies, pastilles davanteres fre i líquid fre.</t>
  </si>
  <si>
    <t>Reparació vehicles: Reparar finestra acompanyant i substitució llum encreuament del vehicle  6569JHH. Substitució kit embragatge del vehicle LE5252AH. Canvi pastilles fre davanter del vehicle 6172LTV. Revisió periòdica, substitució oli motor, canvi filtre oli i filtre de l'habitacle, substitució suport motor, comprovació estat llums, pneumàtics, nivells del vehicle 5617GZK.</t>
  </si>
  <si>
    <t>Treballs d'instal·lació d'enllumenat públic al carreró Miquel Servet de Sant Pere i Sant Pau</t>
  </si>
  <si>
    <t>Reparació vehicle: Recàrrega de la bateria, canvi de commutador Y13 i recobriment de para-xocs del cotxe marca Skoda Superb, matrícula 1889 JWP</t>
  </si>
  <si>
    <t>Subministrament d’ equips de protecció individual: 10 uts. bussos impermeables CAT III 3B-4B, talla L. 10 uts. bussos impermeables CAT III 3B-4B, talla XL. 10 uts. gafa compact i 25uts de parells de cobreix botes CATIII</t>
  </si>
  <si>
    <t>Reparació vehicle: punxada pneumàtic del vehicle amb matrícula 5150 KFW</t>
  </si>
  <si>
    <t>Reparació de vehicles:Turismes: Substitució i muntatge rodes, 4 uts rodes al vehicle 4345JRD, 1ut roda al vehicle 6580GKB, 2 uts rodes al vehicle 8828GPZ. Motocicletes: Substitució pastilles de fre i interruptor llum als vehicles 3837GLL i 8305KWH</t>
  </si>
  <si>
    <t>Adquisició d’una Impressora de targetes pel departament de Salut Pública, model Zebra ZC300, unilateral, transferència tèrmica (Sublimació cromàtica, 4 colors), 12 punts/mm (300dpi), Velocitat (màx.): 900 targetes/hora, USB, Ethernet (10/*100Mbit), Entrada de targetes (màx. 100 targetes), Display LCD, inclou: Cable (USB), Cable d'alimentació (EU,UK). 1 Cinta Zebra - YMCKO - Sublimació, Transferència tèrmica - 200 Imatges , i 3 Uts Zebra Premier Card, 500 pcs. White.</t>
  </si>
  <si>
    <t>Subministrament de 5 llicències del programari PDF Architect PRO, Pla anual, 05/07/2022- 05/07/2023</t>
  </si>
  <si>
    <t xml:space="preserve">Adquisició llibre jurídic "Regim jurídic dels governs locals a Catalunya" de Judith Gifreu, Editorial, Tirant lo Blanch, 2ª Edició, ISBN: 9788411135061 </t>
  </si>
  <si>
    <t>treballs de col·locació d’una barana de ferro a les escales d’accés a la Plaça Prim de Tarragona</t>
  </si>
  <si>
    <t>Treballs de pintura de la zona d’estacionament del mercat del barri de Torreforta de Tarragona</t>
  </si>
  <si>
    <t>Adjudicació del contracte menor d’obra corresponent als treballs de 
substitució d’un equip de climatització de la Brigada Municipal.</t>
  </si>
  <si>
    <t>Treballs de substitució de 2 equips de climatització de les oficines d’Inspecció Fiscal del Palau Municipal</t>
  </si>
  <si>
    <t>Treballs d’enllumenat del camí que uneix l’avinguda Rovira i Virgili amb la urbanització Tarragona 2</t>
  </si>
  <si>
    <t>Suminstrament material d' oficina de petita envergadura: 100 uts. rotlle cinta adhesiva embalatge tranparent de 48 mm x 66 mm, 100 uts.  rotlle cinta adhesiva embalatge color kraft de 48 mm x 66 mm, 30 uts.ffundes multitaladre  RATOLÍ</t>
  </si>
  <si>
    <t xml:space="preserve">Subministrament amb instal·lació d' un equip videoporter de nova tecnologia Digital Bus 2 fils, amb 4 uts. monitors. 4,3 " i pantalla Led de GOLMAR, a la Llar d' Infants municipal "El Miracle", en substitució de l' antic videoporter.
 </t>
  </si>
  <si>
    <t>Subministrament de 2 sistemes de videoconferències: 2 uts. monitors tàctils interactius de 65" Traulux 4K TLM80 V2, amb Android+Càmara Pol Y Estudio 4K 120graus amb seguiment automàtic per veu més OPS TRAU TSLO64-I5 Plus, i5-10210U, 8GB RAM SSD256GB, WIN 10 PRO més suport paret, 2 uts. suports amb rodes i doble barra per a la interactiva , 2 uts jocs de cables i material d' instal·lació, i formació sense càrrec. Garantia dels monitors Traulux de 5 anys amb reinstal·lació in situ.</t>
  </si>
  <si>
    <t>Adquisició de 500 uts. clavells de color groc, vermell i blanc per a confeccionar una catifa de flors a la mercantil FEDERACIÓ CATALANA D’ENTITATS CATIFAIRES++++++++++</t>
  </si>
  <si>
    <t xml:space="preserve">Reparació vehicle 9438JCC: Substituir i equilibrar pnenumàtic, canviar vàlvula i 2 caragols roda i subministrament de clau rodes. </t>
  </si>
  <si>
    <t>Treballs de renovació dels jocs infantils de la P. dels Carros de Tarragona</t>
  </si>
  <si>
    <t>Subministrament  de  300  talonaris  "Recinte Bonificada" de 100 entrades numerades i amb matriu i 300   talonaris "Patrimoni Mundial" de 100 entrades numerades i amb matriu .</t>
  </si>
  <si>
    <t xml:space="preserve">Reparació vehicle T0744AW: Substituir motor arrencada </t>
  </si>
  <si>
    <t>Reparació vehicle T4911BD: Substituir tub de combustible, retrovisor exterior esquerre, corretja auxiliar, llums i altres petits materials del vehicle..</t>
  </si>
  <si>
    <t xml:space="preserve">Subministrament d' 1 rètol de 600 x 1200 x 25 x 2 mm. amb ales plegades, fabricat en alumini amb una U per penjar a la paret, de 250 x 1200 x 3 mm. Sense pintar i retolat amb impressió digital laminada amb protecció UVI. Disseny, maquetació i transport inclosos
</t>
  </si>
  <si>
    <t>Treballs de millora del reg del garrofer del Parc de les Llestres Catalanes de l'Arrabassada de Tarragona</t>
  </si>
  <si>
    <t>Treballs de posar unes baranes a la passarel·la del barri de Tarrgona II a Tarragona.</t>
  </si>
  <si>
    <t>Treballs de reparació de l'ascensor de l'Escola Sant Salvador de Tarragona</t>
  </si>
  <si>
    <t>Ampliació dels treballs de substitució del terra tècnic de l'oficina de recaptació executiva al Palau Municipal.</t>
  </si>
  <si>
    <t>Reparació vehicle 3801GLL: Substitució bateria i comprovació sistema de càrrega.</t>
  </si>
  <si>
    <t>UTE TARRAGONA MANTENIMENT</t>
  </si>
  <si>
    <t>TECNO RADIO COMUNICACIONES S.L.U</t>
  </si>
  <si>
    <t>ICOT, INFORMATICA I COMUNICACIONS TARRAGONA, SA</t>
  </si>
  <si>
    <t>INSTALDEC, SL</t>
  </si>
  <si>
    <t>MOTO SPORT BUSQUETS SA</t>
  </si>
  <si>
    <t>NIKKO CENTER, SL</t>
  </si>
  <si>
    <t>CHAPER, SL</t>
  </si>
  <si>
    <t>MIREIA SOLÉ VIVES</t>
  </si>
  <si>
    <t>ARTYPLAN, SL</t>
  </si>
  <si>
    <t xml:space="preserve">FOTO RUANO, S.L. </t>
  </si>
  <si>
    <t>MEDIUS KOLORO, SL</t>
  </si>
  <si>
    <t>OFILOGISTICS TARRAGONA SL</t>
  </si>
  <si>
    <t>ATELIER LIBROS SA</t>
  </si>
  <si>
    <t>RUIZ GONZALEZ, DOMINGO (AUTOMECANICA SABRU)</t>
  </si>
  <si>
    <t>CHECA PIÑAR, DAVID - PINTURAS CHECA</t>
  </si>
  <si>
    <t>URIGRUP CONSTRUCCIONS 2005, SL</t>
  </si>
  <si>
    <t>REFORMALO S.L.</t>
  </si>
  <si>
    <t>CONSTRUCCIONES Y OBRAS LOS ALBERTOS, SL</t>
  </si>
  <si>
    <t>NEUMATICOS SEVIL SA</t>
  </si>
  <si>
    <t>AUTOPINTURAS OLIMPIC SA</t>
  </si>
  <si>
    <t xml:space="preserve">MARMOLES J. CASTELLO SA </t>
  </si>
  <si>
    <t>BAGRAU BROTHERS S.L.</t>
  </si>
  <si>
    <t>MARKET.IN 2008, SL</t>
  </si>
  <si>
    <t>OBRES I SERVEIS CURTO SL</t>
  </si>
  <si>
    <t>REJILLAS TARRACO, SL</t>
  </si>
  <si>
    <t>GESTIOMATICA SL</t>
  </si>
  <si>
    <t>TARRAGONA BIKES, S.L.</t>
  </si>
  <si>
    <t xml:space="preserve">SALICRU, S.A. </t>
  </si>
  <si>
    <t>EDICIONES TARIFEC, SA</t>
  </si>
  <si>
    <t>TARRACOREST SERVEIS RESTAURACIÓ, SL</t>
  </si>
  <si>
    <t>TALLERES AMEZCUATRO X 4, SL</t>
  </si>
  <si>
    <t>BECSA, SA</t>
  </si>
  <si>
    <t>FABRICATS I MANIPULATS SIGNO, SL</t>
  </si>
  <si>
    <t>SOFTWARE DE INSTALACIONES PARA INGENIERIA, ARQUITECTURA Y CONSTRUCCIONES (DMELECT, SL)</t>
  </si>
  <si>
    <t>SUDCAT SERVEI EMPRESA D' INSERCIÓ SL</t>
  </si>
  <si>
    <t xml:space="preserve">ROSELLO AMG INTEGRAL S.L.        </t>
  </si>
  <si>
    <t>SALTER SPORT SA</t>
  </si>
  <si>
    <t>RAMON BERGADA, Mec. Oficines SL</t>
  </si>
  <si>
    <t>AL AIR LIQUIDE ESPAÑA SA</t>
  </si>
  <si>
    <t>AMEZCUA VARGAS, MANUEL-TALLERES AMEZCUA</t>
  </si>
  <si>
    <t>COMERCIAL REUS 4ATRE, SL</t>
  </si>
  <si>
    <t>NATUREFUSTA ECO, SL</t>
  </si>
  <si>
    <t>WOLTERS KLUWER, SA</t>
  </si>
  <si>
    <t>SOCORED IT SOLUTIONS, SA</t>
  </si>
  <si>
    <t xml:space="preserve">FACILITY PROJECT SL </t>
  </si>
  <si>
    <t>CERVEMOTO, SL</t>
  </si>
  <si>
    <t>RECLAMOS Y AFINES TULOGO SL</t>
  </si>
  <si>
    <t>MOTO LIDER 40, SLU</t>
  </si>
  <si>
    <t>PROSEGTAR SL</t>
  </si>
  <si>
    <t>COPA DISTRIBUCIO 1706, SL</t>
  </si>
  <si>
    <t>EDICIONS DEL PAIS VALENCIÀ, SA</t>
  </si>
  <si>
    <t>ESTORAUTO, SL</t>
  </si>
  <si>
    <t>CONSTRUCCIONS VINAIXA, SA</t>
  </si>
  <si>
    <t>CAD MES PAPERS CB</t>
  </si>
  <si>
    <t>SEGURANA PRODUCCIONS, SL</t>
  </si>
  <si>
    <t>BARIAUTO SERVEIS PER L'AUTOMOBIL SL</t>
  </si>
  <si>
    <t>TQ TECNOL S.A.U.</t>
  </si>
  <si>
    <t>ARCOMET TARRAGONA S.L.</t>
  </si>
  <si>
    <t>ASSOCIACIÓ TALLER BAIX CAMP</t>
  </si>
  <si>
    <t>ETRA BONAL, SA</t>
  </si>
  <si>
    <t>GS OFIMATICA</t>
  </si>
  <si>
    <t xml:space="preserve">MARTINEZ MORENO, RAMON </t>
  </si>
  <si>
    <t>FEDERACIÓ CATALANA D'ENTITATS CATIFAIRES</t>
  </si>
  <si>
    <t>CONSTRUCCIONES LA CARRASCA S.L.</t>
  </si>
  <si>
    <t>SANTIAGO SANTIAGO, JOSE M.(IMPREMPTA COMERCIAL)</t>
  </si>
  <si>
    <t>SEBASTIA BAUZA ANGULO</t>
  </si>
  <si>
    <t>SIENES FERRIZ, TOMAS - MECAMOTO</t>
  </si>
  <si>
    <t>COMPRES</t>
  </si>
  <si>
    <t>12 mesos</t>
  </si>
  <si>
    <t>15 dies</t>
  </si>
  <si>
    <t xml:space="preserve">2 dies </t>
  </si>
  <si>
    <t xml:space="preserve">3 dies </t>
  </si>
  <si>
    <t>3 setmanes</t>
  </si>
  <si>
    <t>1 setmana</t>
  </si>
  <si>
    <t>4 setmanes</t>
  </si>
  <si>
    <t>11 mesos</t>
  </si>
  <si>
    <t>20 dies</t>
  </si>
  <si>
    <t>2 setmanes</t>
  </si>
  <si>
    <t>8 dies</t>
  </si>
  <si>
    <t>5 setmanes</t>
  </si>
  <si>
    <t>5 díes</t>
  </si>
  <si>
    <t>7 dies</t>
  </si>
  <si>
    <t>21 dies</t>
  </si>
  <si>
    <t>2 die</t>
  </si>
  <si>
    <t>2022/351/G629.1</t>
  </si>
  <si>
    <t>2022/348/G629.1</t>
  </si>
  <si>
    <t xml:space="preserve">2022/350/G629.1 </t>
  </si>
  <si>
    <t>2022/127/G625.1</t>
  </si>
  <si>
    <t>2022/344/G629.1</t>
  </si>
  <si>
    <t>2022/376/G629.1</t>
  </si>
  <si>
    <t>2022/370/G629.1</t>
  </si>
  <si>
    <t>2022/384/G629.1</t>
  </si>
  <si>
    <t>2022/428/G629.1</t>
  </si>
  <si>
    <t>2022/399/G629.1</t>
  </si>
  <si>
    <t>2022/369/G629.1</t>
  </si>
  <si>
    <t>2022/430/G629.1</t>
  </si>
  <si>
    <t>2022/463/G629.1</t>
  </si>
  <si>
    <t>2022/464/G629.1</t>
  </si>
  <si>
    <t>2022/151/G625.1</t>
  </si>
  <si>
    <t>2022/152/G625.1</t>
  </si>
  <si>
    <t>2022/461/G629.1</t>
  </si>
  <si>
    <t>2022/506/G629.1</t>
  </si>
  <si>
    <t>2022/519/G629.1 -</t>
  </si>
  <si>
    <t>2022/520/G629.1</t>
  </si>
  <si>
    <t>2022/522/G629.1</t>
  </si>
  <si>
    <t>2022/508/G629.1</t>
  </si>
  <si>
    <t>2022/1/C155</t>
  </si>
  <si>
    <t>2022/545/G629.1</t>
  </si>
  <si>
    <t>2022/526/G629.1</t>
  </si>
  <si>
    <t>2022/559/G629.1</t>
  </si>
  <si>
    <t>2022/580/G629.1</t>
  </si>
  <si>
    <t>2022/618/G629.1</t>
  </si>
  <si>
    <t>2022/511/G629.1</t>
  </si>
  <si>
    <t>2022/548/G629.1</t>
  </si>
  <si>
    <t>2022/544/G629.1</t>
  </si>
  <si>
    <t>2022/553/G629.1</t>
  </si>
  <si>
    <t>2022/178/G625,1</t>
  </si>
  <si>
    <t>2022/5407629.1</t>
  </si>
  <si>
    <t>2022/555/G629,1</t>
  </si>
  <si>
    <t>2022/558/G629,1</t>
  </si>
  <si>
    <t>2022/560/G629,1</t>
  </si>
  <si>
    <t>2022/629/G629,1</t>
  </si>
  <si>
    <t>2022/432/G629.1</t>
  </si>
  <si>
    <t>CONTRACTACIÓ</t>
  </si>
  <si>
    <t xml:space="preserve">EUROPE DIRECT </t>
  </si>
  <si>
    <t>Testo Industrial Services Empresarial S.A.U.</t>
  </si>
  <si>
    <t>Laboratorios MICROKIT, SL</t>
  </si>
  <si>
    <t>JOAN FRANCESC PROS FERRER</t>
  </si>
  <si>
    <t>JOAN SERRAMIA LLAURADO</t>
  </si>
  <si>
    <t>ESTADELLA GARCIA</t>
  </si>
  <si>
    <t>SERVICIOS AUXILIARES ARENAS, SL</t>
  </si>
  <si>
    <t>AR SERVEIS TECNICS A LES ARTS ESCENIQUES, SL</t>
  </si>
  <si>
    <t>7 mesos</t>
  </si>
  <si>
    <t>Teatralització de la ruta</t>
  </si>
  <si>
    <t>Serveis d’impressió dels passis tarragonins</t>
  </si>
  <si>
    <t>Manteniment i conservació de maquetes</t>
  </si>
  <si>
    <t>Estructura mirall per a la museografia de Casa Castellarnau</t>
  </si>
  <si>
    <t>Redacció d'un projecte executiu modificat de la
tanca de l'antic hort del palau arquebisbal</t>
  </si>
  <si>
    <t>Treballs d'extracció herbes assilvestrades del
Portal de Roser- Capçalera del Circ-Fortí de Sant Antoni</t>
  </si>
  <si>
    <t>Coordinació i gestió del projecte Parq Arqueològic
del Fórum de la Colònia</t>
  </si>
  <si>
    <t>Rotulació vinil, impressió i col·locació</t>
  </si>
  <si>
    <t>disseny i dinamització de l'activitat
"Protagonistes a la història"</t>
  </si>
  <si>
    <t>Retirar vinils actuals, netejar i col·locar vinils nous</t>
  </si>
  <si>
    <t>Edició i integració del grafisme del MHT en el
vídeo Ingeniería Romana</t>
  </si>
  <si>
    <t>Treballs de serralleria per a l'accessibilitat de
cadires de rodes a la Torre dels Advocats</t>
  </si>
  <si>
    <t>Confecció guió visita teatralitzada “Amb els ulls de Ramon Foguet
i Foraster”</t>
  </si>
  <si>
    <t>8 representacions de la visita teatralitzada “Amb els ulls de
Ramon Foguet i Foraster”</t>
  </si>
  <si>
    <t>Subministrament entrades varies per als recintes de l’MHT</t>
  </si>
  <si>
    <t>Subministrament entrades recintes</t>
  </si>
  <si>
    <t>neteja i documentació d'un tram de
l'aqüeducte romà del Gaià</t>
  </si>
  <si>
    <t>Revisió de les traduccions dels tòtems de carrer</t>
  </si>
  <si>
    <t>Retirada de tòtems de senyalització que es troben
en mal estat per a poder instal·lar els nous</t>
  </si>
  <si>
    <t>Revisió de les traduccions dels noms</t>
  </si>
  <si>
    <t>Substitució del ventiloconvector d'un despatx de la
segona planta de Casa Castellarnau</t>
  </si>
  <si>
    <t>Coordinació de seguretat i salut en fase d’execució “REFORMA
DEL VESTÍBUL DE L'ANTIGA AUDIÈNCIA DE TARRAGONA”</t>
  </si>
  <si>
    <t>SERVEI TÈCNIC DEL WEB DEL FESTIVAL TARRACO VIVA</t>
  </si>
  <si>
    <t>conferència “L’arxiu Tutankhamun al Griffith Institute</t>
  </si>
  <si>
    <t xml:space="preserve">cessió de imatges per la realització d’una petita exposició </t>
  </si>
  <si>
    <t>Suport de gestió de Premsa del Festival Tarraco Viva</t>
  </si>
  <si>
    <t>suport gestió comunicació del Festival Tarraco Viva 2022</t>
  </si>
  <si>
    <t>INTRODUCCIÓ DELS ACTES A L'AGENDA MUNICIPAL I A L’AGENDA DEL WEB.</t>
  </si>
  <si>
    <t>Suport organitzatiu</t>
  </si>
  <si>
    <t>Coordinació programació, atenció públic, gestió accés activitats</t>
  </si>
  <si>
    <t>Dues conferències</t>
  </si>
  <si>
    <t xml:space="preserve">elaboració d’un article i 4 menús de diferents civilitzacions </t>
  </si>
  <si>
    <t>Article i conferència “L’arqueologia al cinema</t>
  </si>
  <si>
    <t>article sobre jeroglífics de l’antic Egipte</t>
  </si>
  <si>
    <t>visites guiades</t>
  </si>
  <si>
    <t>Representacions de les demostracions de recreació històrica</t>
  </si>
  <si>
    <t>elaboració de textos i selecció d'imatges de tres exposicions</t>
  </si>
  <si>
    <t>Recreacions històriques</t>
  </si>
  <si>
    <t>Visita Guiada “COSES MERAVELLOSES. La descoberta de la tomba de Tutankhamon”</t>
  </si>
  <si>
    <t>Actuacions per Tàrraco Viva 2022</t>
  </si>
  <si>
    <t>monòleg HUSEIN ABDEL-RASOUL</t>
  </si>
  <si>
    <t>Espectacle gradiadors</t>
  </si>
  <si>
    <t>Monòleg</t>
  </si>
  <si>
    <t>Visites comentades Macellum</t>
  </si>
  <si>
    <t>Monòleg de recreació històrica</t>
  </si>
  <si>
    <t>monòlegs «BONAVENTURA. El singular cas del sarcòfag egipci de Tarragona»</t>
  </si>
  <si>
    <t>Activitat "Opera Romana: la construcció romana"</t>
  </si>
  <si>
    <t>Representacions L’ÚLTIMA HISTÒRIA DE LA HISTÒRIA DE JULI CÈSAR</t>
  </si>
  <si>
    <t>Xerrades divulgatives</t>
  </si>
  <si>
    <t>conferències «PROPERCI enamorat» i «TIBUL i els seus amors»</t>
  </si>
  <si>
    <t>Recreació històrica:  “TUTANKHAMON I CARTER. Dos noms i un sol destí.”</t>
  </si>
  <si>
    <t>Serveis artístics. Actuacions.</t>
  </si>
  <si>
    <t>Realització d’un text article i messa Rodona</t>
  </si>
  <si>
    <t>joc presencial i digital</t>
  </si>
  <si>
    <t>TALLER DE CALIGRAFÍA EGIPCIA Y GRIEGA ANTIGUA</t>
  </si>
  <si>
    <t>Guió i producció de les següents activitats</t>
  </si>
  <si>
    <t>CREACIÓ I DINAMITZACIÓ TALLER FAMILIAR</t>
  </si>
  <si>
    <t>Reconstrucció Històrica Romana</t>
  </si>
  <si>
    <t>ACTIVITAT “SI VIS PACEM, PARA LUDUM</t>
  </si>
  <si>
    <t>Lectures dramatitzades</t>
  </si>
  <si>
    <t>Monòlegs</t>
  </si>
  <si>
    <t xml:space="preserve">Conferències per la revista  </t>
  </si>
  <si>
    <t>Muntatge, organització i realització de la Ia Jornada d’Aprenentatge Actiu: Puerorum Ludi</t>
  </si>
  <si>
    <t xml:space="preserve">Lloguer de material audio-visual </t>
  </si>
  <si>
    <t>Publicitat amb banderoles</t>
  </si>
  <si>
    <t>Lloguer de material audio-visual</t>
  </si>
  <si>
    <t>Realització d’articles i textos comunicatius</t>
  </si>
  <si>
    <t>Activitat  sobre el descobriment de Troia. 7 sessions.</t>
  </si>
  <si>
    <t xml:space="preserve">Serveis d’impressió de la revista-programa </t>
  </si>
  <si>
    <t>Samarretes Tarraco Viva</t>
  </si>
  <si>
    <t xml:space="preserve">Servei de coordinació d’edicions, elaboració d’imatges fotogràfiques i cessió de drets d’imatges </t>
  </si>
  <si>
    <t>Representació "ASPASIA DE MILET"</t>
  </si>
  <si>
    <t xml:space="preserve">Disseny Gràfic </t>
  </si>
  <si>
    <t>correccións i traduccions de diferents edicions</t>
  </si>
  <si>
    <t>IL·LUSTRACIÓ TARRACO VIVA 2022 per catàleg, samarreta i totems</t>
  </si>
  <si>
    <t>Gravacions i edicions digitals</t>
  </si>
  <si>
    <t>servei d’impressió de cartells</t>
  </si>
  <si>
    <t xml:space="preserve">SERVEI D’IMPRESSIÓ </t>
  </si>
  <si>
    <t xml:space="preserve">Lloguer de cadires i taules </t>
  </si>
  <si>
    <t>Presentació d’acte inaugural</t>
  </si>
  <si>
    <t xml:space="preserve">Recreacions històriques </t>
  </si>
  <si>
    <t>Lloguer d’ordinadors per a projeccions</t>
  </si>
  <si>
    <t>Monòlegs sobre l’egiptòleg Jean-François Champollion</t>
  </si>
  <si>
    <t xml:space="preserve">Lloguer furgoneta </t>
  </si>
  <si>
    <t xml:space="preserve">Lloguer vehicles de carga </t>
  </si>
  <si>
    <t>Tallers gastronòmics</t>
  </si>
  <si>
    <t>Servei de taquilles</t>
  </si>
  <si>
    <t>servei d’atenció de Regiduria d’Espai</t>
  </si>
  <si>
    <t>Producció i coordinació equips de muntatge i desmuntatge, producció d´equips tècnics</t>
  </si>
  <si>
    <t xml:space="preserve">Treballs de muntatges, tècnics i suport a la producció </t>
  </si>
  <si>
    <t>Material de ferreteria</t>
  </si>
  <si>
    <t>Servei d’allotjament de conferenciats</t>
  </si>
  <si>
    <t>Subministrament d’aigua</t>
  </si>
  <si>
    <t>VIATGES CONFERENCIANTS</t>
  </si>
  <si>
    <t>Servei de taxi amb minivan</t>
  </si>
  <si>
    <t>Servei tècnic a l'Antiga Audiència</t>
  </si>
  <si>
    <t>Sistema de gestió i venda d'esdeveniments</t>
  </si>
  <si>
    <t>Concerts “Sons per l’Eternitat” “Egipte i el món etrusc i romà”</t>
  </si>
  <si>
    <t>Visites comentades</t>
  </si>
  <si>
    <t>Revisió lingüística dels textos en català i en espanyol</t>
  </si>
  <si>
    <t xml:space="preserve">Serveis de disseny i coordinació de la producció, necessitats tècniques i de personal, atenció a participants, coordinació activitats </t>
  </si>
  <si>
    <t>personal de sala</t>
  </si>
  <si>
    <t>CAMPAÑA WEB TARRACO VIVA</t>
  </si>
  <si>
    <t>inserció publicitària</t>
  </si>
  <si>
    <t>Publicitat premsa i difusió xarxes socials</t>
  </si>
  <si>
    <t>campanya de publicitat</t>
  </si>
  <si>
    <t>Inserció de bàner promocional del 14 al 29 de maig</t>
  </si>
  <si>
    <t>Campanya Banners - 82.000 impressions</t>
  </si>
  <si>
    <t>Publicació de les fitxes d'agenda a l'APP d'agenda de Surtdecasa</t>
  </si>
  <si>
    <t xml:space="preserve">Campanya de falques </t>
  </si>
  <si>
    <t>Distribució cartells</t>
  </si>
  <si>
    <t>Suport tècnic càrrega-descàrrega</t>
  </si>
  <si>
    <t>Suport a la producció tècnica de l'acte de cloenda</t>
  </si>
  <si>
    <t>Ajut a producció actes de cloenda i recollida</t>
  </si>
  <si>
    <t>Conferència “Antoni Quintana Marí, pioner en la història de la ciència”</t>
  </si>
  <si>
    <t>Col·locació d'endolls i condicionar cables a la sala
de consulta a l'Arxiu Municipal</t>
  </si>
  <si>
    <t>Digitalització de premsa històrica conserva
l'Hemeroteca</t>
  </si>
  <si>
    <t>Tractament digital de positius del fons Lluís
Mezquida i de la digitalització de documents textuals del fons
municipal</t>
  </si>
  <si>
    <t>Disseny de cartell per a la façana de l’Antiga Audiència</t>
  </si>
  <si>
    <t>substitució bateria Casa Canals</t>
  </si>
  <si>
    <t>reparació elevador del pretori</t>
  </si>
  <si>
    <t>redacció projectes arquitectura Antiga Audiència</t>
  </si>
  <si>
    <t>làmina solar vidre Torre Advocats</t>
  </si>
  <si>
    <t>Substució làmpada projector MHT</t>
  </si>
  <si>
    <t>connexió xarxa fibra òptica Circ</t>
  </si>
  <si>
    <t xml:space="preserve">mudança mobles </t>
  </si>
  <si>
    <t>Ampliació multiservei Circ</t>
  </si>
  <si>
    <t>Instal·lació multiservei Torre Advocats</t>
  </si>
  <si>
    <t>Impressió i col·locació cartell Antiga Audiència</t>
  </si>
  <si>
    <t>Redacció projecte restauració aqüeducte Camp de Mart</t>
  </si>
  <si>
    <t>JAUME MARTELL GASSÓ</t>
  </si>
  <si>
    <t>SCASI SOLUCIONES DE IMPRESION, S.L.</t>
  </si>
  <si>
    <t>OLIVIA MERELO DE BARBERÀ ROIG</t>
  </si>
  <si>
    <t>ARTESANIA GARRIGA SCP</t>
  </si>
  <si>
    <t>XAVIER ROMANÍ BOVÉ</t>
  </si>
  <si>
    <t>AGROTARRACO SL</t>
  </si>
  <si>
    <t>AMÀLIA JANSÀ FENOLLOSA</t>
  </si>
  <si>
    <t>BOU DIGITAL COLOR SL</t>
  </si>
  <si>
    <t>CODOL EDUCACIO</t>
  </si>
  <si>
    <t>MEDIUS KOLORO, S.L.</t>
  </si>
  <si>
    <t>FRANCISCO JAVIER TELLEZ MARTIN</t>
  </si>
  <si>
    <t>TOT SERRALLERS S.C.P.</t>
  </si>
  <si>
    <t>JOSEP M. PIÑOL COS</t>
  </si>
  <si>
    <t>JOSÉ Mª SANTIAGO SANTIAGO</t>
  </si>
  <si>
    <t>EOS ARQUEOLOGIA SCP</t>
  </si>
  <si>
    <t>BUSINESS TO BUSINESS TRANSLATION SERVICES SLU</t>
  </si>
  <si>
    <t>TARRACOREST SERVEIS DE RESTAURACIÓ SL</t>
  </si>
  <si>
    <t>LEFITEC PROJECTES SLP</t>
  </si>
  <si>
    <t>JEREMY AARON ALONSO SANCHEZ</t>
  </si>
  <si>
    <t>FRANCISCO BOSCH PUCHE</t>
  </si>
  <si>
    <t>GRIFFITH INSTITUTE, UNIVERSITY OF OXFORD</t>
  </si>
  <si>
    <t>LAIA BENAIGES MONNÉ</t>
  </si>
  <si>
    <t>LAIA MARÍN HERAS</t>
  </si>
  <si>
    <t>ALÈXIA SALVÀ ESCARDÓ</t>
  </si>
  <si>
    <t>ESTER ARGILAGUET MARQUÈS</t>
  </si>
  <si>
    <t>RODAMONS SERVEIS A ORGANITZACIONS SCP</t>
  </si>
  <si>
    <t>GEMMA FORTEA DOMÈNECH</t>
  </si>
  <si>
    <t>KUANUM, PATRIMONI INTERESSANT I DIVERTIT SL</t>
  </si>
  <si>
    <t>MARIA ROIG ALSINA</t>
  </si>
  <si>
    <t>NÚRIA TORRAS BENEZET</t>
  </si>
  <si>
    <t>MERITXELL BLAY BOQUERA</t>
  </si>
  <si>
    <t>ASSOCIACIÓ PROJECTE PHOENIX</t>
  </si>
  <si>
    <t>RAFAEL PEREZ SANCHEZ</t>
  </si>
  <si>
    <t>ASSOCIACIÓ CULTURAL TARRACO LVDVS</t>
  </si>
  <si>
    <t>JULIO VILLAR ROBLES</t>
  </si>
  <si>
    <t>MARTA GRAU GATELL</t>
  </si>
  <si>
    <t>ASSOCIAZIONE ARS DIMICANDI</t>
  </si>
  <si>
    <t>ASSUMPTA MERCADER SOLÀ</t>
  </si>
  <si>
    <t>AURIGA, SERVEIS CULTURALS SL</t>
  </si>
  <si>
    <t>CARLES ALCOY SÀNCHEZ</t>
  </si>
  <si>
    <t>CARME GONZALEZ CARRASCOSA</t>
  </si>
  <si>
    <t>CÉSAR AUGUSTO POCIÑA LÓPEZ</t>
  </si>
  <si>
    <t>JOAN RIONÉ TORTAJADA</t>
  </si>
  <si>
    <t>JANO REPRODUCCIONES HISTORICAS, S.L.</t>
  </si>
  <si>
    <t>JUAN GONZÁLEZ SOTO</t>
  </si>
  <si>
    <t>ARGOS SERVEIS CULTURALS S.L.</t>
  </si>
  <si>
    <t>ALEX HERNAN MANRIQUEZ GOROSTIAGA</t>
  </si>
  <si>
    <t>FERNANDO QUESADA SANZ</t>
  </si>
  <si>
    <t>DAVID VALLÈS FERRER</t>
  </si>
  <si>
    <t>RICARDO VICENTE PLACED</t>
  </si>
  <si>
    <t>NEMESIS SCCL</t>
  </si>
  <si>
    <t>ANS EDUCACIO SL</t>
  </si>
  <si>
    <t>ASSOCIACIÓ SEPTIMANI SENIORES</t>
  </si>
  <si>
    <t>ASSOCIACIÓ “SI VIS PACEM, PARA LUDEM”</t>
  </si>
  <si>
    <t>ASSOCIACIÓ TARRAGONA LITERÀRIA</t>
  </si>
  <si>
    <t>TRONO SERVEIS CULTURALS, S.L.</t>
  </si>
  <si>
    <t>JOAQUIN RUIZ DE ARBULO BAYONA</t>
  </si>
  <si>
    <t xml:space="preserve">GENERALITAT DE CATALUNYA. DEPARTAMENT D’EDUCACIÓ (CAMP D’APRENENTATGE) </t>
  </si>
  <si>
    <t>CREATIVE RENT, S.L.U.</t>
  </si>
  <si>
    <t>PLUBLISERVEI, S.L.</t>
  </si>
  <si>
    <t>SERVEIS DE L'ESPECTACLE EDISON S.L</t>
  </si>
  <si>
    <t>AGNÈS LLORENS ALTIMÍS</t>
  </si>
  <si>
    <t>ALBERT BEL PAGÀ</t>
  </si>
  <si>
    <t>EDITORIAL MIC, S.L.</t>
  </si>
  <si>
    <t>GRÀFIQUES PORSA, S.L.</t>
  </si>
  <si>
    <t xml:space="preserve">RAFAEL LÓPEZ MONNÉ </t>
  </si>
  <si>
    <t>AGMA SL</t>
  </si>
  <si>
    <t>GRUP LLURBA GESTIO, S.L.</t>
  </si>
  <si>
    <t>RAMON VIDAL MUNTANÉ</t>
  </si>
  <si>
    <t xml:space="preserve">NOEMÍ ROSELL NICOLÀS </t>
  </si>
  <si>
    <t>EDUARD SEDÓ SOLÉ</t>
  </si>
  <si>
    <t>GABRIEL GIBERT SA</t>
  </si>
  <si>
    <t>ILERDA DE LLOGUERS I MUNTATGES SL (FESTA 10)</t>
  </si>
  <si>
    <t>RICARD LAHOZ AVENDAÑO</t>
  </si>
  <si>
    <t xml:space="preserve">THALEIA. GRUP DE RECONSTRUCCIÓ HISTÒRICA </t>
  </si>
  <si>
    <t>JAVIER BERRUEZO SORIANO</t>
  </si>
  <si>
    <t>ASSOCIACIÓ PROJECTE TARRAGONA 1800</t>
  </si>
  <si>
    <t>RUZAFA RENT A CAR, S.A.</t>
  </si>
  <si>
    <t>ELIT INTERNACIONAL S.L.</t>
  </si>
  <si>
    <t>OPTIM SERVEIS INTEGRALS SL</t>
  </si>
  <si>
    <t>ONIX EVENTS, S.L.</t>
  </si>
  <si>
    <t>ALFONSO FLORENSA LORENTE</t>
  </si>
  <si>
    <t>HOTEL ASTARI S.L.</t>
  </si>
  <si>
    <t>SERHS DISTRIBUCIÓ I LOGÍSTICA, S.L.</t>
  </si>
  <si>
    <t>VIAJES EL CORTE INGLES</t>
  </si>
  <si>
    <t>ANDRES ARFELIS BLANCO</t>
  </si>
  <si>
    <t>KOOBINEVENT S.L.</t>
  </si>
  <si>
    <t>ASSOCIAZIONE CULTURALE LVDI SCÆNICI</t>
  </si>
  <si>
    <t>MIQUEL BLAY LOPEZ</t>
  </si>
  <si>
    <t>RIPLAY EVENTOS BCN S.L.</t>
  </si>
  <si>
    <t>PROMOTORA MEDITERRANEA DE INFORMACIONES Y COMUNICACIONES S.A.</t>
  </si>
  <si>
    <t>TAMEDIAXA,S.A. (Diari Més</t>
  </si>
  <si>
    <t>TARRACO COMUNICACIÓ DIGITAL S.L. (DIARI T21)</t>
  </si>
  <si>
    <t>SCG AQUITANIA S.L</t>
  </si>
  <si>
    <t>SERGI CASADO ARRUFAT</t>
  </si>
  <si>
    <t>EDICIONS DIGITALS DEL CAMP, SL</t>
  </si>
  <si>
    <t>SURTDECASA SCCL</t>
  </si>
  <si>
    <t>SOCIEDAD ESPAÑOLA DE RADIODIFUSIÓN SLU</t>
  </si>
  <si>
    <t>CONFIMAIL SL</t>
  </si>
  <si>
    <t>PENNY WISE, S.L.</t>
  </si>
  <si>
    <t>SOTRAC, GESTIÓ CULTURAL SL</t>
  </si>
  <si>
    <t>ANTONI ROCA ROSELL</t>
  </si>
  <si>
    <t>IMTHE TRATAMIENTO Y GESTIÓN DOCUMENTAL, S.L.</t>
  </si>
  <si>
    <t>SOTOSA DIGITAL S.L.</t>
  </si>
  <si>
    <t>HUGO PRADES MARTÍNEZ</t>
  </si>
  <si>
    <t>ELISENDA ROSÀS TOSAS</t>
  </si>
  <si>
    <t>JOSE V. PLATERO MARTIN</t>
  </si>
  <si>
    <t>Creative Rent S.L.U</t>
  </si>
  <si>
    <t>ADTEL S.L.</t>
  </si>
  <si>
    <t>JORDI LLAMBRICH ROSELL</t>
  </si>
  <si>
    <t>BOU DIGITAL COLOR S.L.</t>
  </si>
  <si>
    <t>CHROMA RESTAURACIÓ PATRIMONI ARQUITECTONIC S.L.</t>
  </si>
  <si>
    <t>5 DIES</t>
  </si>
  <si>
    <t>1 MES</t>
  </si>
  <si>
    <t>3 DIES</t>
  </si>
  <si>
    <t>6 meos</t>
  </si>
  <si>
    <t>7 DIES</t>
  </si>
  <si>
    <t>2 DIES</t>
  </si>
  <si>
    <t>1dia</t>
  </si>
  <si>
    <t>PATRRIMONI HISTÒRIC</t>
  </si>
  <si>
    <t>175/2022</t>
  </si>
  <si>
    <t>312/2022</t>
  </si>
  <si>
    <t>425/2022</t>
  </si>
  <si>
    <t>437/2022</t>
  </si>
  <si>
    <t>452/2022</t>
  </si>
  <si>
    <t>479/2022</t>
  </si>
  <si>
    <t>514/2022</t>
  </si>
  <si>
    <t>554/2022</t>
  </si>
  <si>
    <t>1042/2021</t>
  </si>
  <si>
    <t>Subministrament material instal·lacions elèctriques temporals</t>
  </si>
  <si>
    <t>Coordinació seguretat i salut obres implantació elements pacificació trànsit</t>
  </si>
  <si>
    <t>Coordinació seguretat i salut obres projecte zona lúdic esportiva Sant Salvador</t>
  </si>
  <si>
    <t>Implantació llibre ordres a Ajuntament Tarragona</t>
  </si>
  <si>
    <t>Control qualitat aire per determinar la Zona de Baixes Emissions</t>
  </si>
  <si>
    <t>Certificat ecoeficiència energètica actual antic Banc Espanya</t>
  </si>
  <si>
    <t>Assessorament preparació documentació programa ajuts rehabilitació nivell barri</t>
  </si>
  <si>
    <t>Elaboració projecte canvi activitat galeria tir Guàrdia Urbana</t>
  </si>
  <si>
    <t>Ampliació treballs bolcat dades terme municipal en sistema GIS</t>
  </si>
  <si>
    <t>OFICINA DE PROJECTES</t>
  </si>
  <si>
    <t>COL·LEGI D'ENGINYERS TÈCNICS INDUSTRIALS DE TARRAGONA</t>
  </si>
  <si>
    <t>HOP UBIQUITOUS, SL</t>
  </si>
  <si>
    <t>CARBONELL DALMASES, SRC</t>
  </si>
  <si>
    <t>COL·LEGI D'ARQUITECTES TÈCNICS DE TARRAGONA</t>
  </si>
  <si>
    <t>NEWTON INGENIEROS, SL</t>
  </si>
  <si>
    <t>GEOVERTEX, SL</t>
  </si>
  <si>
    <t>2022/8/S102</t>
  </si>
  <si>
    <t>2022/341/G629.1</t>
  </si>
  <si>
    <t>Serveis de formacions especifiques a diferents agents de la Guardia Urbana, amb l’objectiu de millorar la resposta enfront una aturada cardíaca.</t>
  </si>
  <si>
    <t>Serveis d’intervencions preventives, adreçades principalment a la població juvenil, per prevenir els riscos associats als consums de drogues i les conductes sexistes (educació entre iguals), en contextos festius i d’oci nocturn, de forma proactiva i itinerant (pels carrers i locals d’oci nocturn de la ciutat adscrits a la Plataforma Nits Q).</t>
  </si>
  <si>
    <t>ASSOCIACIÓ PER LA DIFUSIÓ DE LES MANIOBRES DE SUPORT VITAL BÀSIC</t>
  </si>
  <si>
    <t>ASSOCIACIÓ CATORZE EIXOS</t>
  </si>
  <si>
    <t>NOVEMBRE</t>
  </si>
  <si>
    <t>DESEMBRE</t>
  </si>
  <si>
    <t>PROMOCIÓ DE LA SALUT</t>
  </si>
  <si>
    <t>2022.347.G629.1</t>
  </si>
  <si>
    <t>2022.352.G629.1</t>
  </si>
  <si>
    <t>2022.353.G629.1</t>
  </si>
  <si>
    <t>2022.402.G629.1</t>
  </si>
  <si>
    <t>2022.403.G629.1</t>
  </si>
  <si>
    <t>2022.407.G629.1</t>
  </si>
  <si>
    <t>2022.422.G629.1</t>
  </si>
  <si>
    <t>2022.439.G629.1</t>
  </si>
  <si>
    <t xml:space="preserve">2022.475.G629.1 </t>
  </si>
  <si>
    <t>2022.477.G629.1</t>
  </si>
  <si>
    <t xml:space="preserve">2022.171.G625.1 </t>
  </si>
  <si>
    <t xml:space="preserve">2022.570.G629.1 </t>
  </si>
  <si>
    <t xml:space="preserve">2022.572.G629.1 </t>
  </si>
  <si>
    <t>2022.69.629</t>
  </si>
  <si>
    <t>2022.70.629</t>
  </si>
  <si>
    <t>2022.71.629</t>
  </si>
  <si>
    <t>2022.621.629.1</t>
  </si>
  <si>
    <t>2022.631.629.1</t>
  </si>
  <si>
    <t>SERVEI de la programació d’animació al carrer de lectures de la Llegenda de Sant Jordi de la subcampanya Som Cultura-Sant Jordi, inserida en la Campanya Municipal Comercial SOM COMERÇ TGN</t>
  </si>
  <si>
    <t>SERVEI de la promoció publicitària de la programació d’animació al carrer de lectures de la Llegenda de Sant Jordi de la subcampanya Som Cultura-Sant Jordi, inserida en la Campanya Municipal Comercial SOM COMERÇ TGN</t>
  </si>
  <si>
    <t>SERVEI d’impressió dels cartells de la promoció publicitària de lectures teatralitzades de la Llegenda de Sant Jordi de la subcampanya Som Cultura-Sant Jordi, inserida en la Campanya Municipal Comercial SOM COMERÇ TGN.</t>
  </si>
  <si>
    <t>SERVEIS de desfilada i actuació musical itinerant Eix Centre Comercial dins de la programació musical àmbit comercial Centre Tgn amb motiu del festival Dixiland a Tgn de la subcampanya Som Cultura-Dixiland, inserida en la Campanya Municipal Comercial SOM COMERÇ TGN</t>
  </si>
  <si>
    <t>SERVEIS de desfilada i 2ª actuació musical itinerant Eix Centre Comercial dins de la programació musical àmbit comercial Centre Tgn amb motiu del festival Dixiland a Tgn de la subcampanya Som Cultura-Dixiland, inserida en la Campanya Municipal Comercial SOM COMERÇ TGN</t>
  </si>
  <si>
    <t>SERVEIS de sonorització d’actuacions musicals itinerants dins de la programació musical àmbit comercial Centre Tgn amb motiu del festival Dixiland a Tgn de la subcampanya Som Cultura-Dixiland, inserida en la Campanya Municipal Comercial SOM COMERÇ TGN.</t>
  </si>
  <si>
    <t>SERVEIS de creativitat per a xarxes socials i adaptacions publicitàries desfilada i actuacions musicals itinerants Eix Centre Comercial dins de la programació musical àmbit comercial Centre Tgn amb motiu del festival Dixiland a Tgn de la subcampanya Som Cultura-Dixiland, inserida en la Campanya Municipal Comercial SOM COMERÇ TGN</t>
  </si>
  <si>
    <t>SERVEI de la programació d’animació al carrer vinculat als Tres Tombs de la subcampanya Som Dinàmics-Tres Tombs, inserida en la Campanya Municipal Comercial SOM COMERÇ TGN.</t>
  </si>
  <si>
    <t>SERVEI de l’organització i gestió tècnica d’activitat de dinamització II FÒRUM VINÀRIUM d’animació al carrer de la subcampanya Som Dinàmics_II.F.V, inserida en la Campanya Municipal Comercial SOM COMERÇ TGN</t>
  </si>
  <si>
    <t>SERVEI de l’organització i gestió tècnica de la Fira DO Tgn entre 20 de maig i el 4 de juny de 2022 de la subcampanya Som DINÀMICS-DOTgn, inserida en la Campanya Municipal Comercial SOM COMERÇ TGN</t>
  </si>
  <si>
    <t>SUBMINISTRAMENT de material per a l’organització i gestió tècnica de l’acció Dansa al Carrer entre 26-27 de maig 2022 de la subcampanya Som DINÀMICS-Dansa.a.Carrer, inserida en la Campanya Municipal Comercial SOM COMERÇ TGN</t>
  </si>
  <si>
    <t>SERVEIS de cartelleria i material de l'exposició fotogràfica vinculada a l’organització i gestió tècnica de l’acció Desfilada Cotxes Clàssics pels eixos comercials centre de Tarragona del 4 de juny de 2022 de la subcampanya Som CLÀSSIC-Exhibició.Motor.a.Carrer, inserida en la Campanya Municipal Comercial SOM COMERÇ TGN</t>
  </si>
  <si>
    <t>SERVEIS d’avituallament del sistema logístic i de mobilitat dels vehicles clàssics vinculada a l’organització i gestió tècnica de l’acció Desfilada Cotxes Clàssics pels eixos comercials centre de Tarragona del 4 de juny de 2022 de la subcampanya Som CLÀSSIC-Exhibició.Motor.a.Carrer, inserida en la Campanya Municipal Comercial SOM COMERÇ TGN</t>
  </si>
  <si>
    <t>SERVEI d’actuació itinerant de la xaranga TOCABEMOLLS, divendres 17 de juny de 2022 dins la Jornada de Comerç i Mobilitat Sostenible a Rbla Nova i Pl. Verdaguer , inserida en la Campanya Municipal Comercial SOM COMERÇ TGN</t>
  </si>
  <si>
    <t>SERVEI d’actuació itinerant de la xaranga PUJATS DE TO, dissabte 18 de juny de 2022 dins la Jornada de Comerç i Mobilitat Sostenible a Rbla Nova i Pl. Verdaguer , inserida en la Campanya Municipal Comercial SOM COMERÇ TGN</t>
  </si>
  <si>
    <t>SERVEI d’instal·lació d’un circuit de vialitat infantil amb pintura a la Pl. Verdaguer dins la Jornada de Comerç i Mobilitat Sostenible a Rbla Nova i Pl. Verdaguer , inserida en la Campanya Municipal Comercial SOM COMERÇ TGN</t>
  </si>
  <si>
    <t>SERVEI de personal d’auxiliars per a realitzar tasques de verificació d'accessos i supervisió d'àrees del conjunt de la instal·lació de mobilitat sostenible a Tarragona dins la Jornada de Comerç i Mobilitat Sostenible a l’eix Centre Tgn de la subcampanya Som MOBILITAT SOSTENIBLE, inserida en la Campanya Municipal Comercial SOM COMERÇ TGN</t>
  </si>
  <si>
    <t>SERVEI de suport logístic i organitzatiu dins la Jornada de Comerç i Mobilitat Sostenible a l’eix Centre Tgn de la subcampanya Som MOBILITAT SOSTENIBLE, inserida en la Campanya Municipal Comercial SOM COMERÇ TGN</t>
  </si>
  <si>
    <t>COMBINATS, SCCL</t>
  </si>
  <si>
    <t>ARTISTAMENTE, SL</t>
  </si>
  <si>
    <t>ACTURA 12, SL</t>
  </si>
  <si>
    <t>JOSE RAMIREZ DURAN</t>
  </si>
  <si>
    <t>ISAAC FUSTE BORRAS</t>
  </si>
  <si>
    <t>GERARD ESQUERRE TOMAS</t>
  </si>
  <si>
    <t>CONSELL REGULADOR DE LA DO TARRAGONA</t>
  </si>
  <si>
    <t>DECOMACEGA, SL</t>
  </si>
  <si>
    <t>DOPIGRAF CB</t>
  </si>
  <si>
    <t>DOS R CALAFELL, SL</t>
  </si>
  <si>
    <t>ADMINISTRACIO I GESTIO DE MUSICS I ARTISTES, SL</t>
  </si>
  <si>
    <t>TECAFRIC SA</t>
  </si>
  <si>
    <t>ON PLUS INTEGRACIONS, SL</t>
  </si>
  <si>
    <t>4 dies</t>
  </si>
  <si>
    <t>PROMOCIÓ COMERCIAL</t>
  </si>
  <si>
    <t>(02.28)385.2022.G629.1</t>
  </si>
  <si>
    <t>(02.28)135.2022.G625.1</t>
  </si>
  <si>
    <t>(02.28)373.2022.G629.1</t>
  </si>
  <si>
    <t>(02.28)167.2022.G625.1</t>
  </si>
  <si>
    <t>(02.28)168.2022.G625.1</t>
  </si>
  <si>
    <t>(02.28)600.2022.G629.1</t>
  </si>
  <si>
    <t>Utilització de les instal·lacions del Club de Tir Jordi Tarragó per a les pràctiques reglamentàries de tir de la Guàrdia Urbana de Tarragona del 1 de maig al 31 desembre 2022</t>
  </si>
  <si>
    <t>Subministrament equipament equitació per dos cavalls i dos Agents de G.U.per participació edició Tres Tombs Tarragona 2022</t>
  </si>
  <si>
    <t>Transport i cessió de dos cavalls per la participació de la Guàrdia Urbana a cavall a l'edició tres Tombs Tarragona dia 15 maig 2022</t>
  </si>
  <si>
    <t>Subministrament vestuari Agents platges i Agent manteniment</t>
  </si>
  <si>
    <t>Subministrament vuit parells sabatilles esportives pels Agents de platges</t>
  </si>
  <si>
    <t>Transport i cessió de dos cavalls per la participació de la Guàrdia Urbana a cavall a l'edició dela Romeria del Rocio dia 17 de juny 2022</t>
  </si>
  <si>
    <t>CLUB DE TIRO JORDI TARRAGÓ</t>
  </si>
  <si>
    <t>DIEGO MARTI ARIBAU</t>
  </si>
  <si>
    <t>TARRACOREST SERVEIS DE RESTAURACIÓ S.L.</t>
  </si>
  <si>
    <t>PROTECCIÓ I SEGURETAT TARRAGONA, SL</t>
  </si>
  <si>
    <t>SPRINTER MEGACENTROS DEL DEPORTE SL</t>
  </si>
  <si>
    <t>9 mesos</t>
  </si>
  <si>
    <t>GUÀRDIA URBANA</t>
  </si>
  <si>
    <t>SERVEIS</t>
  </si>
  <si>
    <t>SUBMINISTRAMENTS</t>
  </si>
  <si>
    <t>2022/313G629.1</t>
  </si>
  <si>
    <t>2022/157/G629.1</t>
  </si>
  <si>
    <t>2022/158/G629.1</t>
  </si>
  <si>
    <t>2022/118/G625.1</t>
  </si>
  <si>
    <t>2022/311/G629.1</t>
  </si>
  <si>
    <t>2022/115/G625.1</t>
  </si>
  <si>
    <t>2022/166/G629.1</t>
  </si>
  <si>
    <t>2022/395/G629.1</t>
  </si>
  <si>
    <t>2022/392/G629.1</t>
  </si>
  <si>
    <t>2022/288/G629.1</t>
  </si>
  <si>
    <t>2022/122/G629.1</t>
  </si>
  <si>
    <t>2022/39/G629.1</t>
  </si>
  <si>
    <t>2022/290/G629.1</t>
  </si>
  <si>
    <t>2022/291/G629.1</t>
  </si>
  <si>
    <t>2022/293/G629.1</t>
  </si>
  <si>
    <t>2022/3/G629.1</t>
  </si>
  <si>
    <t>2022/23/G629.1</t>
  </si>
  <si>
    <t>2022/474/G629.1</t>
  </si>
  <si>
    <t>2022/476/629.1</t>
  </si>
  <si>
    <t>2022/47/G629,1</t>
  </si>
  <si>
    <t>2022/47/G629,2</t>
  </si>
  <si>
    <t>2022/315/G629.1</t>
  </si>
  <si>
    <t>2022/97/G629.1</t>
  </si>
  <si>
    <t>2022/391/G629.1</t>
  </si>
  <si>
    <t>2022/393/G629.1</t>
  </si>
  <si>
    <t>20220/54/G629.1</t>
  </si>
  <si>
    <t>2022/530/G629.1</t>
  </si>
  <si>
    <t>2022/541/G629.1</t>
  </si>
  <si>
    <t>2022/543/G629.1</t>
  </si>
  <si>
    <t>2022/557/G629.1</t>
  </si>
  <si>
    <t>2022/156/G629.1</t>
  </si>
  <si>
    <t>2022/198/G625.1</t>
  </si>
  <si>
    <t>2022/551/G629.1</t>
  </si>
  <si>
    <t>2022/552/G629.1</t>
  </si>
  <si>
    <t>2022/97/G625.1</t>
  </si>
  <si>
    <t>2022/278/G629.1</t>
  </si>
  <si>
    <t>2022/103/G625.1</t>
  </si>
  <si>
    <t>2022/104/G625.1</t>
  </si>
  <si>
    <t>2022/105/G625.1</t>
  </si>
  <si>
    <t>2022/111/G625.1</t>
  </si>
  <si>
    <t>2022/112/G625.1</t>
  </si>
  <si>
    <t>2022/141/G625.1</t>
  </si>
  <si>
    <t>2022/143/G625.1</t>
  </si>
  <si>
    <t>2022/159/G625.1</t>
  </si>
  <si>
    <t>2022/161/G625.1</t>
  </si>
  <si>
    <t>2022/546/G629.1</t>
  </si>
  <si>
    <t>2022/176/G625.1</t>
  </si>
  <si>
    <t>2022/190/G625.1</t>
  </si>
  <si>
    <t>2022/616/G629.1</t>
  </si>
  <si>
    <t>Servei docència Pràctiques professionals no labaorals del CP Activitats auxiliars Magatzem (Mòdul MP0287 (40 hores)), del Programa FOAP 2021</t>
  </si>
  <si>
    <t>Servei d'assegurança Programa TiF MG45 i DONA 2021, Línia MG45</t>
  </si>
  <si>
    <t>Servei d'assegurança Programa TiF MG45 i DONA 2021, Línia DONA</t>
  </si>
  <si>
    <t>Subministrament Epis fons propis programa D TTB-2021</t>
  </si>
  <si>
    <t>Servei treball d'impressió d'un vinil pel plafó de la Rambla mes d'abril difusió programes empreses amb futur i ajuts a noves empreses</t>
  </si>
  <si>
    <t>Subministrament Epis fons propis programa TIF MG52 PRGC PANP</t>
  </si>
  <si>
    <t>Servei de consultoria a empreses del programa empreses amb futur 2022</t>
  </si>
  <si>
    <t>Servei docència Formació complentària 40 hores "Insercio Laboral, Igualtat, Mediambient i PRL", del  CP Operacions Auxiliars de serveis Administratius Generals, del Programa FOAP 2021</t>
  </si>
  <si>
    <t>Servei docència  del CP Activitats auxiliars Magatzem (2on Mòdul MF1326, Preparació de comandes (40 hores)), del Programa FOAP 2021</t>
  </si>
  <si>
    <t>Assegurança Programa CONFORCAT</t>
  </si>
  <si>
    <t>Docència Català Programa Tif Joves Tutelats i extutelats SOC</t>
  </si>
  <si>
    <t>Docència Web i Marqeting digital Programa CONFORCAT 2021</t>
  </si>
  <si>
    <t>Docència Marqueting i relacions Públiques CONFORCAT 2021</t>
  </si>
  <si>
    <t>Docència eines Google Programa CONFORCAT 2021</t>
  </si>
  <si>
    <t>Docència Negoci i RRSS Programa CONFORCAT 2021</t>
  </si>
  <si>
    <t>Lloguer Palau Firal i de congressos Fira Ocupació-Cambra de Comerç</t>
  </si>
  <si>
    <t xml:space="preserve">Servei de formació de 4 Càpsules Programa TESS 2022 </t>
  </si>
  <si>
    <t>Servei de formació càpsula Gestió de les emocions Programa TESS 2022</t>
  </si>
  <si>
    <t>Servei d'impressió de 2 rollups corporatius</t>
  </si>
  <si>
    <t>Servei càtering acte Pimec cafè</t>
  </si>
  <si>
    <t>Servei de coordinació exposició 22 maig a 1 juny ESS</t>
  </si>
  <si>
    <t xml:space="preserve">Servei de transport exposició 22 maig a 1 juny </t>
  </si>
  <si>
    <t>Serveis de lloguer o venda d'edificis</t>
  </si>
  <si>
    <t>Serveis de docència de formació especialitzada</t>
  </si>
  <si>
    <t>Servei docència  del CP Activitats auxiliars Magatzem (2on Mòdul MF1325, operacions auxiliars emmagatzematge (80 hores)), del Programa FOAP 2021</t>
  </si>
  <si>
    <t>Servei docència MF0432 Manipulació càrregues carretons elevadors</t>
  </si>
  <si>
    <t>Serveis autobusos i autocars</t>
  </si>
  <si>
    <t>Servei docència MFInserció laboral, igualtat, medi ambient i PRL</t>
  </si>
  <si>
    <t>Lloguer de instal·lacions i maquinària homologades MF auxiliar magatzem</t>
  </si>
  <si>
    <t>formatiu “manipulació de càrregues amb carretons elevadors</t>
  </si>
  <si>
    <t>Servei mòdul formació complementària ASO-SSCS0208</t>
  </si>
  <si>
    <t>Docència tutorització pràctiques no professionals-Administratiu</t>
  </si>
  <si>
    <t xml:space="preserve">Subministrament enquadernadora </t>
  </si>
  <si>
    <t>formació en economia i finances del programa Open Future 2022</t>
  </si>
  <si>
    <t>Formació lideratge Open future 2022</t>
  </si>
  <si>
    <t>Subministrament roba laboral (Casa d'Oficis) TTB-072/21-C1-01</t>
  </si>
  <si>
    <t>Lloguer bus sortida formativa (Casa d'Oficis)  TTB-072/21-C1-01</t>
  </si>
  <si>
    <t>Subministrament material informàtic (Casa d'Oficis)  TTB-072/21-C1-01</t>
  </si>
  <si>
    <t>Subministrament material neteja (Casa d'Oficis)  TTB-072/21-C1-01</t>
  </si>
  <si>
    <t xml:space="preserve">Subministrament material pintura (Casa d'Oficis)  TTB-072/21-C1-01 </t>
  </si>
  <si>
    <t xml:space="preserve">Subministrament material ferreteria (Casa d'Oficis)  TTB-072/21-C1-01 </t>
  </si>
  <si>
    <t>Subministrament material fusta (Casa d'Oficis)  TTB-072/21-C1-01</t>
  </si>
  <si>
    <t>Subministrament eines ferreteria (Casa d'Oficis) TTB-072/21-C1-O1</t>
  </si>
  <si>
    <t>Servei lloguer de maquinària per treballs de fusta (Casa d'Oficis) TTB-072/21-C1-01</t>
  </si>
  <si>
    <t>Servei lloguer de maquinària per treballs de fusta (Casa d'Oficis) TTB-072/21-C1-01 (grup electrògen)</t>
  </si>
  <si>
    <t>MARTA OROS GONZALEZ</t>
  </si>
  <si>
    <t>REALE SEGUROS, SA</t>
  </si>
  <si>
    <t>FER VALLS LLOGUERS, SL</t>
  </si>
  <si>
    <t>MEDIUS KOLORO SL</t>
  </si>
  <si>
    <t>I4SME PROJECTS SL</t>
  </si>
  <si>
    <t>SEBASTIA JANE ARRUFAT</t>
  </si>
  <si>
    <t>LAURA LOMAS CHALAMANCH</t>
  </si>
  <si>
    <t>FIATC MUTUA DE SEGUROS GENERALES</t>
  </si>
  <si>
    <t>ISABEL MARTINEZ MARTINEZ</t>
  </si>
  <si>
    <t>ALBA BLANCO DOBLADO</t>
  </si>
  <si>
    <t>TOMAS SASTRE RUBIO</t>
  </si>
  <si>
    <t>ANGEL CRUZ GONZALEZ</t>
  </si>
  <si>
    <t xml:space="preserve">EMDET, SA </t>
  </si>
  <si>
    <t xml:space="preserve">TANDEM SOCIAL, SCCL </t>
  </si>
  <si>
    <t>FET TARRACO SCCL</t>
  </si>
  <si>
    <t>LANTTONIA GASTRONOMIA SL</t>
  </si>
  <si>
    <t xml:space="preserve">La coordinadora pel comerç just i les finances ètiques </t>
  </si>
  <si>
    <t xml:space="preserve">Missatgers Trèvol, SCCL </t>
  </si>
  <si>
    <t>RENT A CAR MSF, SA</t>
  </si>
  <si>
    <t>XAVIER SALSENCH ANTON</t>
  </si>
  <si>
    <t>JOAN ORELLANA BLANQUEZ</t>
  </si>
  <si>
    <t>AUTOCARES NIKA, SL</t>
  </si>
  <si>
    <t>FRANCISCO JAVIER FONT ALONSO</t>
  </si>
  <si>
    <t>ELISABET AUBAREDA CALAF</t>
  </si>
  <si>
    <t>GS OFIMÁTICA, SL</t>
  </si>
  <si>
    <t>EMDET, SA</t>
  </si>
  <si>
    <t>FUNDACIÓ URV</t>
  </si>
  <si>
    <t>MINERVA CASTILLO CLUA</t>
  </si>
  <si>
    <t>FABRICATS I MANIPULATS SIGNO, S.L.</t>
  </si>
  <si>
    <t>SISTAC ILS, S.L.</t>
  </si>
  <si>
    <t>QUIMINET PROFESIONAL, S.L.</t>
  </si>
  <si>
    <t>COMASLAQ, S.L.</t>
  </si>
  <si>
    <t>FERRETERIA TARRAGONA INDUSTRIAL, S.L.</t>
  </si>
  <si>
    <t>DROGAS I PINTURAS LA MODERNA, S.A.</t>
  </si>
  <si>
    <t>FUSTES OLESTI, S.L.U.</t>
  </si>
  <si>
    <t>FERRETERIES CATALONIA, S.A.</t>
  </si>
  <si>
    <t>FERRETERIA MARTI, C.B.</t>
  </si>
  <si>
    <t>TRACTOMECANIC MAQUINARIA, S.L.</t>
  </si>
  <si>
    <t>SMO</t>
  </si>
  <si>
    <t>40 hores</t>
  </si>
  <si>
    <t>16 dies</t>
  </si>
  <si>
    <t>8 mesos</t>
  </si>
  <si>
    <t>Anual</t>
  </si>
  <si>
    <t>80 hores</t>
  </si>
  <si>
    <t>50 hores</t>
  </si>
  <si>
    <t>45 hores</t>
  </si>
  <si>
    <t>30 hores</t>
  </si>
  <si>
    <t xml:space="preserve">4 dies </t>
  </si>
  <si>
    <t xml:space="preserve">1 dia </t>
  </si>
  <si>
    <t xml:space="preserve">11 dies </t>
  </si>
  <si>
    <t>210 hores</t>
  </si>
  <si>
    <t>7 hores</t>
  </si>
  <si>
    <t>2022/499/G629.1</t>
  </si>
  <si>
    <t>Contractar els serveis pel manteniment del Sistema d'Informació i Gestió Integral dels ingressos, en cloud, per l'Ajuntament de Tarragona, per un període de 24 dies</t>
  </si>
  <si>
    <t>GESTIÓN TRIBUTARIA TERRITORIAL, S.A</t>
  </si>
  <si>
    <t>24 dies</t>
  </si>
  <si>
    <t>TRESORERIA</t>
  </si>
  <si>
    <t>2022-0318-G629.1</t>
  </si>
  <si>
    <t>2022-343-G629.1</t>
  </si>
  <si>
    <t>2022-321-G629.1</t>
  </si>
  <si>
    <t>2022-342-G629.1</t>
  </si>
  <si>
    <t>2022-333-G629.1</t>
  </si>
  <si>
    <t>2022-358-G629.1</t>
  </si>
  <si>
    <t>2022-132-G625.1</t>
  </si>
  <si>
    <t>2022-400-G629.1</t>
  </si>
  <si>
    <t>2022-405-G629.1</t>
  </si>
  <si>
    <t>2022-357-G629.1</t>
  </si>
  <si>
    <t>2022-0241-G629.1</t>
  </si>
  <si>
    <t>2022-371-G629.1</t>
  </si>
  <si>
    <t>2022-377-G629.1</t>
  </si>
  <si>
    <t>2022-0377-G29.1</t>
  </si>
  <si>
    <t>2022-424-G629.1</t>
  </si>
  <si>
    <t>2022-397-G629.1</t>
  </si>
  <si>
    <t>2022-441-G629.1</t>
  </si>
  <si>
    <t>2022-133-G625.1</t>
  </si>
  <si>
    <t>2022-0133-G625.1</t>
  </si>
  <si>
    <t>2022-466-G629.1</t>
  </si>
  <si>
    <t>2022-472-G629.1</t>
  </si>
  <si>
    <t>2022-0472-G629.1</t>
  </si>
  <si>
    <t>2022-155-G625.1</t>
  </si>
  <si>
    <t>2022-465-G629.1</t>
  </si>
  <si>
    <t>2022-532-G629.1</t>
  </si>
  <si>
    <t>2022-180-G625.1</t>
  </si>
  <si>
    <t>2022-512-G629.1</t>
  </si>
  <si>
    <t>2022-0512-G629.1</t>
  </si>
  <si>
    <t>2022-562-G629.1</t>
  </si>
  <si>
    <t>2022-154-G625.1</t>
  </si>
  <si>
    <t>2022-598-G629.1</t>
  </si>
  <si>
    <t>2022-597-G629.1</t>
  </si>
  <si>
    <t>2022-345-G629.1</t>
  </si>
  <si>
    <t>2022-1-G630.1</t>
  </si>
  <si>
    <t>2022-2-G630.1</t>
  </si>
  <si>
    <t>2022-3-G630.1</t>
  </si>
  <si>
    <t>2022-356-G629.1</t>
  </si>
  <si>
    <t>2022-590-G629.1</t>
  </si>
  <si>
    <t>2022-592-G629.1</t>
  </si>
  <si>
    <t>2022-611-G629.1</t>
  </si>
  <si>
    <t>2022-456-G629.1</t>
  </si>
  <si>
    <t>2022-583-G629.1</t>
  </si>
  <si>
    <t>2022-205-G625.1</t>
  </si>
  <si>
    <t>2022-5-G630.1</t>
  </si>
  <si>
    <t>2022-630-G629.1</t>
  </si>
  <si>
    <t>2022-491-G629.1</t>
  </si>
  <si>
    <t>2022-617-G629.1</t>
  </si>
  <si>
    <t>2022-696-G629.1</t>
  </si>
  <si>
    <t>2022-697-G629.1</t>
  </si>
  <si>
    <t>2022-698-G629.1</t>
  </si>
  <si>
    <t>2022-699-G629.1</t>
  </si>
  <si>
    <t>2022-701-G629.1</t>
  </si>
  <si>
    <t>2022-707-G629.1</t>
  </si>
  <si>
    <t>2022-744-G629_1</t>
  </si>
  <si>
    <t xml:space="preserve"> Disseny i realització de quatre tallers artístics adreçats a la la petita infància (0-3), en dos torns cada taller. 4 dies 30 abril-21 de maig, 11 de juny i 19 de novembre de 2022.</t>
  </si>
  <si>
    <t xml:space="preserve">Presentació exposició Sachsenhausen </t>
  </si>
  <si>
    <t xml:space="preserve">Adjudicació taller de dansa i moviment per a les llars d infants  </t>
  </si>
  <si>
    <t xml:space="preserve">Adjudicació conferència Passat, present i futur dels valors republicans  </t>
  </si>
  <si>
    <t>Adjudicació del servei de redacció avantprojecte actuacions de renovació escola S.Salvador</t>
  </si>
  <si>
    <t>Sonorització Parc del Francolí, zona centre PEE</t>
  </si>
  <si>
    <t>Subministrament maletes pel projecte “Tothom hi cap”</t>
  </si>
  <si>
    <t>Conferència "La lleva del biberó"</t>
  </si>
  <si>
    <t xml:space="preserve">Decret d'adjudicació de dos tallers de música en família </t>
  </si>
  <si>
    <t>Sonorització actes Sant Jordi PEE Zona Ponent</t>
  </si>
  <si>
    <t>Serveis de Disseny i impressió material de difusió de l'IMET</t>
  </si>
  <si>
    <t>Adjudicació del disseny imatge preinscripció LLIM</t>
  </si>
  <si>
    <t>Transport al Palau de Congresos de les escoles Riu Clar, Torreforta i Tarragona, dins del programa "Lliga el conte i passa'l" del Pla Educatiu d'Entorn (LOT 1)</t>
  </si>
  <si>
    <t>Transport al Palau de Congresos de les escoles SPSP-M.Domingo-Ponent-Campclar-Els Àngels i Mediterrani-Boavista-Col·legi Joan XXIII-Institut Collblanc, dins del programa "Lliga el conte i passa'l" del Pla Educatiu d'Entorn (LOT 2)</t>
  </si>
  <si>
    <t>Disseny i implementació d’activitats lúdiques pel foment de l’autonomia en la infància i adolescència</t>
  </si>
  <si>
    <t xml:space="preserve">Adjudicació de roll-ups i cartells pr als Casals d'Estiu  </t>
  </si>
  <si>
    <t>Adjudicació transport material programa First Lego League</t>
  </si>
  <si>
    <t>Subministrament de samarretes dins del programa First Lego League</t>
  </si>
  <si>
    <t>Subministrament de trofeus i medalles dins del programa First Lego League</t>
  </si>
  <si>
    <t>Adjudicació material d'impressió per a celebrar l'exposició del 10è. aniversari DENIP</t>
  </si>
  <si>
    <t>Adjudicació estada a Voiron d'alumnes escoles de Tarragona dins del PEC.Transport</t>
  </si>
  <si>
    <t>Adjudicació estada a Voiron d'alumnes escoles de Tarragona dins del PEC.Hotel</t>
  </si>
  <si>
    <t xml:space="preserve">Càtering per una jornada de la FP el dia 18/05/2022 </t>
  </si>
  <si>
    <t>Decret d'adjudicació impressió material exposició Sachsenhausen</t>
  </si>
  <si>
    <t>Adjudicació del servei de transport per anar l'EMM en col·laboració amb l'escola Torreforta al Palau Municipal de Música de Barcelona.</t>
  </si>
  <si>
    <t>Material identificatiu de l’Institut Municipal d’Educació de Tarragona per a la trobada d’infants participants als casals d’estiu</t>
  </si>
  <si>
    <t>Adjudicació del servei de transport escolar del mes de juny. LLIM SPSP</t>
  </si>
  <si>
    <t>Enregistrament peces musicals en el marc dels actes del programa de memòria democràtica de Tarragona, centrat en el tema dels deportats tarragonins als camps nazis.</t>
  </si>
  <si>
    <t>Subministrament plantilles d'alumini per pintar al terra. Camins Escolars</t>
  </si>
  <si>
    <t>Adjudicació revisió lingüística PEC</t>
  </si>
  <si>
    <t>Adjudicació per a realitzar 10 visites guiades a l'Ajuntament de
Tarragona</t>
  </si>
  <si>
    <t>Adjudicació servei de transport equip ciència 0-6 de IMET a Manresa</t>
  </si>
  <si>
    <t>Cinestiu en familia - cinema a la fresca</t>
  </si>
  <si>
    <t>Tastem el teatre - tallers itinerants de representació teatral</t>
  </si>
  <si>
    <t>Set de Circ - espai fixe amb programació circense</t>
  </si>
  <si>
    <t>Dinamització d’accions integradores per promoure el moviment entre els barris de la ciutat</t>
  </si>
  <si>
    <t>Servei de transport</t>
  </si>
  <si>
    <t>Coordinació de la promoció de totes les activitats de lleure educatiu i acompanyament a la participació</t>
  </si>
  <si>
    <t>Servei d’animació infantil</t>
  </si>
  <si>
    <t>Servei de disseny, gestió i coordinació del servei de “La Guingueta al Parc de la Ciutat"</t>
  </si>
  <si>
    <t>Servei de suport a la preinscripció i matrícula dels casals d’estiu municipals</t>
  </si>
  <si>
    <t>Subminsitrament samarretes pels casals d'estiu municipals</t>
  </si>
  <si>
    <t>Vídeo recull dels Casals Municipals d’Estiu 2022</t>
  </si>
  <si>
    <t xml:space="preserve">Adjudicació del contracte menor de servei transport del personal de l'IMET a l'Ajuntament Prat de Llobregat </t>
  </si>
  <si>
    <t>Decret d'adjudicació publicitat preinscripció CMFA del curs 2022-2023</t>
  </si>
  <si>
    <t>Decret d'adjudicació app mòbil comunicació Llars d’infants-famílies</t>
  </si>
  <si>
    <t>Desenvolupament i dinamització de les activitats educatives que organitza el Museu del Port de Tarragona, per als participants dels casals municipals d’estiu</t>
  </si>
  <si>
    <t>Servei d'excursions turístiques per als infants dels casals d'estiu municipals</t>
  </si>
  <si>
    <t>Dinamització de dos col·leccions de jocs gegants per la trobada dels casals d’estiu municipals d’estiu</t>
  </si>
  <si>
    <t>Transport dels infants dels casals d'estiu, a la trobada de casals</t>
  </si>
  <si>
    <t>Vistes al patrimoni històric de la ciutat i desenvolupament d’activitats educatives organitzades pel Museu Nacional Arqueològic de Tarragona</t>
  </si>
  <si>
    <t>Espectacle infantil pels casals d'estiu
municipals</t>
  </si>
  <si>
    <t>Servei de manteniment ascensor escola Arrabassada</t>
  </si>
  <si>
    <t>ASSOCIACIÓ ARTÍSTICA KOALA ART FOR KIDS</t>
  </si>
  <si>
    <t>MARCEL BIOSCA FORTUNY</t>
  </si>
  <si>
    <t>IRENE BENAVENT BODRO</t>
  </si>
  <si>
    <t xml:space="preserve">JOSEP LLUÍS MARTÍN BERBOIS   </t>
  </si>
  <si>
    <t>CONSULTING TECNICO DITECSA, S.L</t>
  </si>
  <si>
    <t>SERGI ESTADELLA GARCIA</t>
  </si>
  <si>
    <t>CARLIN HIPER PAPERERIA ORTIGA SABATER S.L.</t>
  </si>
  <si>
    <t>MONTELLA I CARLOS, ASSUMPTA</t>
  </si>
  <si>
    <t>MONTSERRAT NAVARRO NOGUÉS</t>
  </si>
  <si>
    <t>PRODUCCIONES MIC, SL</t>
  </si>
  <si>
    <t>FONT PRE-IMPRESSIÓ, SL</t>
  </si>
  <si>
    <t>TERESA Y JOSE PLANA EMPRESA PLANA, SL</t>
  </si>
  <si>
    <t>JORDI LLAMBRICH BORREL-MUDANZAS LLAMBRICH</t>
  </si>
  <si>
    <t>RIBEL IDEAS, S.L.,</t>
  </si>
  <si>
    <t>ASOCIACIÓN INGENIERIA SOY</t>
  </si>
  <si>
    <t>SERVIREPRO IMPRESSIÓ S.L.</t>
  </si>
  <si>
    <t>SCOPARL TSF TREMPLIN SPORT FORMATION</t>
  </si>
  <si>
    <t>AG PLANNING GOURMET, S. L. U</t>
  </si>
  <si>
    <t>JOCAR BUS, SL</t>
  </si>
  <si>
    <t>FABRICATS I MANIPULATS SIGNO SL</t>
  </si>
  <si>
    <t>GUTI BUS, SL</t>
  </si>
  <si>
    <t>ASSOCIACIÓ DE MÚSICS DE TARRAGONA</t>
  </si>
  <si>
    <t>VICTORIA ALTÈS DALMAU</t>
  </si>
  <si>
    <t>ITINERE TURISME &amp; CULTURA, SL</t>
  </si>
  <si>
    <t>AUTOCARES HIFE SA</t>
  </si>
  <si>
    <t>PROMOTORA DE MITJANS AUDIOVISUALS, SCCL</t>
  </si>
  <si>
    <t>EL SIDRAL SARAUS I SARAGETES TEATRALS S.L.L.</t>
  </si>
  <si>
    <t>CIA. PASSABARRET, SL</t>
  </si>
  <si>
    <t>IRENE GARCIA
LOPEZ</t>
  </si>
  <si>
    <t>TERESA Y JOSE PLANA EMPRESA PLANA SL</t>
  </si>
  <si>
    <t>ASSOCIACIÓ CULTURAL SOROLL</t>
  </si>
  <si>
    <t>EL FAR COOPERATIU, SCCL</t>
  </si>
  <si>
    <t>QUALITY MERA, SLU</t>
  </si>
  <si>
    <t>DINANTIA MOBILE, SL</t>
  </si>
  <si>
    <t>CODOL EDUCACIO SCP</t>
  </si>
  <si>
    <t>RJ AUTOCARES SL</t>
  </si>
  <si>
    <t>PUNTUAJOCS S.L.</t>
  </si>
  <si>
    <t>AUTOCARES SERVITRANS, SL</t>
  </si>
  <si>
    <t>AGÈNCIA CATALANA DEL PATRIMONI CULTURAL-MNAT</t>
  </si>
  <si>
    <t>ORONA, SOCIEDAD COOPERATIVA</t>
  </si>
  <si>
    <t>17 dies</t>
  </si>
  <si>
    <t>6 dies</t>
  </si>
  <si>
    <t>12 dies</t>
  </si>
  <si>
    <t>6 mesos i 17 dies</t>
  </si>
  <si>
    <t>1 mes i 5 dies</t>
  </si>
  <si>
    <t>G629.1</t>
  </si>
  <si>
    <t>513G629.1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</si>
</sst>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0.00\ &quot;€&quot;"/>
    <numFmt numFmtId="165" formatCode="#&quot;/2018&quot;"/>
    <numFmt numFmtId="166" formatCode="#,##0.00\ [$€-C0A]"/>
    <numFmt numFmtId="167" formatCode="_-* #,##0.00\ [$€-403]_-;\-* #,##0.00\ [$€-403]_-;_-* &quot;-&quot;??\ [$€-403]_-;_-@_-"/>
    <numFmt numFmtId="168" formatCode="#,##0\ &quot;€&quot;"/>
  </numFmts>
  <fonts count="6" x14ac:knownFonts="1">
    <font>
      <sz val="11"/>
      <color theme="1"/>
      <name val="Calibri"/>
      <family val="2"/>
      <scheme val="minor"/>
    </font>
    <font>
      <sz val="11"/>
      <color theme="1"/>
      <name val="Calibri"/>
      <family val="2"/>
      <scheme val="minor"/>
    </font>
    <font>
      <sz val="10"/>
      <color theme="1"/>
      <name val="Arial"/>
      <family val="2"/>
    </font>
    <font>
      <sz val="8"/>
      <name val="Calibri"/>
      <family val="2"/>
      <scheme val="minor"/>
    </font>
    <font>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cellStyleXfs>
  <cellXfs count="34">
    <xf numFmtId="0" fontId="0" fillId="0" borderId="0" xfId="0"/>
    <xf numFmtId="9" fontId="0" fillId="0" borderId="0" xfId="0" applyNumberFormat="1"/>
    <xf numFmtId="44" fontId="0" fillId="0" borderId="0" xfId="1" applyFont="1"/>
    <xf numFmtId="44" fontId="0" fillId="0" borderId="0" xfId="0" applyNumberFormat="1"/>
    <xf numFmtId="49" fontId="0" fillId="0" borderId="0" xfId="0" applyNumberFormat="1"/>
    <xf numFmtId="0" fontId="0" fillId="0" borderId="0" xfId="0" applyAlignment="1">
      <alignment horizontal="center"/>
    </xf>
    <xf numFmtId="164" fontId="0" fillId="0" borderId="0" xfId="1" applyNumberFormat="1" applyFont="1"/>
    <xf numFmtId="164" fontId="0" fillId="0" borderId="0" xfId="0" applyNumberFormat="1" applyAlignment="1">
      <alignment horizontal="center"/>
    </xf>
    <xf numFmtId="0" fontId="0" fillId="0" borderId="0" xfId="0" applyNumberFormat="1"/>
    <xf numFmtId="16" fontId="0" fillId="0" borderId="0" xfId="0" applyNumberFormat="1"/>
    <xf numFmtId="1" fontId="0" fillId="0" borderId="0" xfId="0" applyNumberFormat="1" applyAlignment="1">
      <alignment horizontal="center"/>
    </xf>
    <xf numFmtId="49" fontId="0" fillId="0" borderId="0" xfId="0" applyNumberFormat="1" applyAlignment="1">
      <alignment horizontal="center"/>
    </xf>
    <xf numFmtId="0" fontId="0" fillId="0" borderId="0" xfId="0" applyAlignment="1"/>
    <xf numFmtId="165" fontId="0" fillId="0" borderId="0" xfId="0" applyNumberFormat="1"/>
    <xf numFmtId="0" fontId="4" fillId="0" borderId="0" xfId="0" applyFont="1"/>
    <xf numFmtId="164" fontId="4" fillId="0" borderId="0" xfId="1" applyNumberFormat="1" applyFont="1"/>
    <xf numFmtId="9" fontId="4" fillId="0" borderId="0" xfId="0" applyNumberFormat="1" applyFont="1"/>
    <xf numFmtId="44" fontId="4" fillId="0" borderId="0" xfId="0" applyNumberFormat="1" applyFont="1"/>
    <xf numFmtId="0" fontId="4" fillId="0" borderId="0" xfId="0" applyFont="1" applyAlignment="1">
      <alignment horizontal="center"/>
    </xf>
    <xf numFmtId="0" fontId="0" fillId="0" borderId="0" xfId="0" applyFont="1"/>
    <xf numFmtId="164" fontId="1" fillId="0" borderId="0" xfId="1" applyNumberFormat="1" applyFont="1"/>
    <xf numFmtId="9" fontId="0" fillId="0" borderId="0" xfId="0" applyNumberFormat="1" applyFont="1"/>
    <xf numFmtId="44" fontId="0" fillId="0" borderId="0" xfId="0" applyNumberFormat="1" applyFont="1"/>
    <xf numFmtId="1" fontId="0" fillId="0" borderId="0" xfId="0" applyNumberFormat="1" applyFont="1" applyAlignment="1">
      <alignment horizontal="center"/>
    </xf>
    <xf numFmtId="4" fontId="0" fillId="0" borderId="0" xfId="1" applyNumberFormat="1" applyFont="1"/>
    <xf numFmtId="49" fontId="4" fillId="0" borderId="0" xfId="0" applyNumberFormat="1" applyFont="1"/>
    <xf numFmtId="167" fontId="0" fillId="0" borderId="0" xfId="1" applyNumberFormat="1" applyFont="1"/>
    <xf numFmtId="168" fontId="0" fillId="0" borderId="0" xfId="0" applyNumberFormat="1" applyAlignment="1">
      <alignment horizontal="center"/>
    </xf>
    <xf numFmtId="166" fontId="4" fillId="0" borderId="0" xfId="1" applyNumberFormat="1" applyFont="1"/>
    <xf numFmtId="164" fontId="4" fillId="0" borderId="0" xfId="0" applyNumberFormat="1" applyFont="1" applyAlignment="1">
      <alignment horizontal="center"/>
    </xf>
    <xf numFmtId="49" fontId="4" fillId="0" borderId="0" xfId="0" applyNumberFormat="1" applyFont="1" applyAlignment="1">
      <alignment horizontal="center"/>
    </xf>
    <xf numFmtId="4" fontId="0" fillId="0" borderId="0" xfId="0" applyNumberFormat="1"/>
    <xf numFmtId="8" fontId="0" fillId="0" borderId="0" xfId="1" applyNumberFormat="1" applyFont="1"/>
    <xf numFmtId="0" fontId="5" fillId="0" borderId="0" xfId="0" applyFont="1"/>
  </cellXfs>
  <cellStyles count="4">
    <cellStyle name="Moneda" xfId="1" builtinId="4"/>
    <cellStyle name="Normal" xfId="0" builtinId="0"/>
    <cellStyle name="Normal 2" xfId="2" xr:uid="{999BE70B-3124-4F6B-9EFB-AC5FD0417773}"/>
    <cellStyle name="Porcentaje 2" xfId="3" xr:uid="{808D7A45-4922-45F9-91FA-5B160DEFDBB9}"/>
  </cellStyles>
  <dxfs count="4">
    <dxf>
      <alignment horizontal="center" vertical="bottom" textRotation="0" wrapText="0" indent="0" justifyLastLine="0" shrinkToFit="0" readingOrder="0"/>
    </dxf>
    <dxf>
      <numFmt numFmtId="34" formatCode="_-* #,##0.00\ &quot;€&quot;_-;\-* #,##0.00\ &quot;€&quot;_-;_-* &quot;-&quot;??\ &quot;€&quot;_-;_-@_-"/>
    </dxf>
    <dxf>
      <numFmt numFmtId="34" formatCode="_-* #,##0.00\ &quot;€&quot;_-;\-* #,##0.00\ &quot;€&quot;_-;_-* &quot;-&quot;??\ &quot;€&quot;_-;_-@_-"/>
    </dxf>
    <dxf>
      <numFmt numFmtId="13" formatCode="0%"/>
    </dxf>
  </dxfs>
  <tableStyles count="0" defaultTableStyle="TableStyleMedium2" defaultPivotStyle="PivotStyleLight16"/>
  <colors>
    <mruColors>
      <color rgb="FFFEBECC"/>
      <color rgb="FFD955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2CC127-59FE-4FCB-B1CA-E2ABE228965A}" name="Tabla3" displayName="Tabla3" ref="A1:K463" totalsRowShown="0">
  <autoFilter ref="A1:K463" xr:uid="{AF2CC127-59FE-4FCB-B1CA-E2ABE228965A}"/>
  <sortState xmlns:xlrd2="http://schemas.microsoft.com/office/spreadsheetml/2017/richdata2" ref="A2:K463">
    <sortCondition ref="E2:E463"/>
  </sortState>
  <tableColumns count="11">
    <tableColumn id="1" xr3:uid="{39D63285-A095-4A77-A6EC-F4EF51B6862A}" name="TRIMESTRE"/>
    <tableColumn id="2" xr3:uid="{F1D9D067-DD26-4EC9-BB59-1AA198D799DB}" name="NÚM. EXPEDIENT"/>
    <tableColumn id="3" xr3:uid="{A3F4BE6C-882B-467D-B7C2-4A26D7744238}" name="TIPUS DE CONTRACTE"/>
    <tableColumn id="4" xr3:uid="{DA4C9EC0-E277-4F88-8402-87B7FC393A1F}" name="DESCRIPCIÓ/OBJECTE CONTRACTE (Minuscules)"/>
    <tableColumn id="5" xr3:uid="{1A9F285C-4DA3-4709-BF92-BCA8B4CB5477}" name="ADJUDICATARI"/>
    <tableColumn id="6" xr3:uid="{F1A261F6-454B-43D0-B464-A9C81BF26C87}" name="B.I. IMPORT ADJUDICAT" dataCellStyle="Moneda"/>
    <tableColumn id="7" xr3:uid="{5E3A1F2E-A088-4D8D-84EA-3A688D631BB4}" name="% IVA" dataDxfId="3"/>
    <tableColumn id="8" xr3:uid="{144F582A-3CE3-493E-A143-B702A4F7AF4E}" name="IMPORT IVA" dataDxfId="2">
      <calculatedColumnFormula>Tabla3[[#This Row],[B.I. IMPORT ADJUDICAT]]*Tabla3[[#This Row],[% IVA]]</calculatedColumnFormula>
    </tableColumn>
    <tableColumn id="9" xr3:uid="{0B7C2DD4-BF69-4666-B945-FF67E662A32A}" name="IMPORT TOTAL ADJUDICAT" dataDxfId="1">
      <calculatedColumnFormula>Tabla3[[#This Row],[B.I. IMPORT ADJUDICAT]]+Tabla3[[#This Row],[IMPORT IVA]]</calculatedColumnFormula>
    </tableColumn>
    <tableColumn id="10" xr3:uid="{06A99B63-2263-4E1C-A6D8-D69C8483CBC6}" name="DURADA DEL CONTRACTE" dataDxfId="0"/>
    <tableColumn id="11" xr3:uid="{773C6301-EC50-4B58-9E71-D0E6E585BD80}" name="DEPARTAMENT"/>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116DDE-3CC2-48FD-876D-F962FDB67308}" name="Tabla4" displayName="Tabla4" ref="A1:A5" totalsRowShown="0">
  <autoFilter ref="A1:A5" xr:uid="{17116DDE-3CC2-48FD-876D-F962FDB67308}"/>
  <tableColumns count="1">
    <tableColumn id="1" xr3:uid="{1EEB4BA5-71BC-473C-878F-5DC5FB7A3751}" name="TRIMESTR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9CC70B-5365-49E7-8D9E-CED43145F438}" name="Tabla5" displayName="Tabla5" ref="C1:C5" totalsRowShown="0">
  <autoFilter ref="C1:C5" xr:uid="{899CC70B-5365-49E7-8D9E-CED43145F438}"/>
  <tableColumns count="1">
    <tableColumn id="1" xr3:uid="{DA50432F-2BE9-4F68-B979-2CBE3C1CDDC6}" name="TIPUS CONTRAC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0FFDAE-EAD8-4FA6-9661-6A31996D8619}" name="Tabla6" displayName="Tabla6" ref="E1:E5" totalsRowShown="0">
  <autoFilter ref="E1:E5" xr:uid="{790FFDAE-EAD8-4FA6-9661-6A31996D8619}"/>
  <tableColumns count="1">
    <tableColumn id="1" xr3:uid="{BD6B3641-83F0-4B12-8F5E-9821DB95CDDD}" name="IV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3"/>
  <sheetViews>
    <sheetView tabSelected="1" zoomScale="115" zoomScaleNormal="115" workbookViewId="0"/>
  </sheetViews>
  <sheetFormatPr baseColWidth="10" defaultColWidth="11.42578125" defaultRowHeight="15" x14ac:dyDescent="0.25"/>
  <cols>
    <col min="1" max="1" width="12.85546875" customWidth="1"/>
    <col min="2" max="2" width="18.42578125" customWidth="1"/>
    <col min="3" max="3" width="22" customWidth="1"/>
    <col min="4" max="4" width="44.85546875" customWidth="1"/>
    <col min="5" max="5" width="91.28515625" bestFit="1" customWidth="1"/>
    <col min="6" max="6" width="24" customWidth="1"/>
    <col min="8" max="8" width="13.85546875" customWidth="1"/>
    <col min="9" max="9" width="26.7109375" customWidth="1"/>
    <col min="10" max="10" width="25.42578125" style="5" customWidth="1"/>
    <col min="11" max="11" width="32.5703125" bestFit="1" customWidth="1"/>
  </cols>
  <sheetData>
    <row r="1" spans="1:11" x14ac:dyDescent="0.25">
      <c r="A1" t="s">
        <v>0</v>
      </c>
      <c r="B1" t="s">
        <v>1</v>
      </c>
      <c r="C1" t="s">
        <v>2</v>
      </c>
      <c r="D1" t="s">
        <v>3</v>
      </c>
      <c r="E1" t="s">
        <v>20</v>
      </c>
      <c r="F1" t="s">
        <v>4</v>
      </c>
      <c r="G1" t="s">
        <v>5</v>
      </c>
      <c r="H1" t="s">
        <v>6</v>
      </c>
      <c r="I1" t="s">
        <v>7</v>
      </c>
      <c r="J1" s="5" t="s">
        <v>8</v>
      </c>
      <c r="K1" t="s">
        <v>12</v>
      </c>
    </row>
    <row r="2" spans="1:11" s="33" customFormat="1" x14ac:dyDescent="0.25">
      <c r="A2" t="s">
        <v>10</v>
      </c>
      <c r="B2" t="s">
        <v>175</v>
      </c>
      <c r="C2" t="s">
        <v>11</v>
      </c>
      <c r="D2" t="s">
        <v>192</v>
      </c>
      <c r="E2" t="s">
        <v>209</v>
      </c>
      <c r="F2" s="6">
        <v>81.819999999999993</v>
      </c>
      <c r="G2" s="1">
        <v>0.21</v>
      </c>
      <c r="H2" s="22">
        <f>Tabla3[[#This Row],[B.I. IMPORT ADJUDICAT]]*Tabla3[[#This Row],[% IVA]]</f>
        <v>17.182199999999998</v>
      </c>
      <c r="I2" s="22">
        <f>Tabla3[[#This Row],[B.I. IMPORT ADJUDICAT]]+Tabla3[[#This Row],[IMPORT IVA]]</f>
        <v>99.002199999999988</v>
      </c>
      <c r="J2" s="10"/>
      <c r="K2" t="s">
        <v>584</v>
      </c>
    </row>
    <row r="3" spans="1:11" x14ac:dyDescent="0.25">
      <c r="A3" t="s">
        <v>10</v>
      </c>
      <c r="B3" t="s">
        <v>181</v>
      </c>
      <c r="C3" t="s">
        <v>11</v>
      </c>
      <c r="D3" t="s">
        <v>198</v>
      </c>
      <c r="E3" t="s">
        <v>209</v>
      </c>
      <c r="F3" s="6">
        <v>102.48</v>
      </c>
      <c r="G3" s="1">
        <v>0.21</v>
      </c>
      <c r="H3" s="22">
        <f>Tabla3[[#This Row],[B.I. IMPORT ADJUDICAT]]*Tabla3[[#This Row],[% IVA]]</f>
        <v>21.520800000000001</v>
      </c>
      <c r="I3" s="22">
        <f>Tabla3[[#This Row],[B.I. IMPORT ADJUDICAT]]+Tabla3[[#This Row],[IMPORT IVA]]</f>
        <v>124.0008</v>
      </c>
      <c r="J3" s="10"/>
      <c r="K3" t="s">
        <v>584</v>
      </c>
    </row>
    <row r="4" spans="1:11" x14ac:dyDescent="0.25">
      <c r="A4" s="14" t="s">
        <v>10</v>
      </c>
      <c r="B4" s="25" t="s">
        <v>566</v>
      </c>
      <c r="C4" s="25" t="s">
        <v>947</v>
      </c>
      <c r="D4" s="14" t="s">
        <v>681</v>
      </c>
      <c r="E4" s="14" t="s">
        <v>915</v>
      </c>
      <c r="F4" s="28">
        <v>2561.98</v>
      </c>
      <c r="G4" s="16">
        <v>0.21</v>
      </c>
      <c r="H4" s="17">
        <f>Tabla3[[#This Row],[B.I. IMPORT ADJUDICAT]]*Tabla3[[#This Row],[% IVA]]</f>
        <v>538.01580000000001</v>
      </c>
      <c r="I4" s="17">
        <f>Tabla3[[#This Row],[B.I. IMPORT ADJUDICAT]]+Tabla3[[#This Row],[IMPORT IVA]]</f>
        <v>3099.9958000000001</v>
      </c>
      <c r="J4" s="29" t="s">
        <v>529</v>
      </c>
      <c r="K4" s="14" t="s">
        <v>842</v>
      </c>
    </row>
    <row r="5" spans="1:11" x14ac:dyDescent="0.25">
      <c r="A5" s="14" t="s">
        <v>10</v>
      </c>
      <c r="B5" s="25" t="s">
        <v>566</v>
      </c>
      <c r="C5" s="25" t="s">
        <v>947</v>
      </c>
      <c r="D5" s="14" t="s">
        <v>706</v>
      </c>
      <c r="E5" s="14" t="s">
        <v>915</v>
      </c>
      <c r="F5" s="28">
        <v>370.45</v>
      </c>
      <c r="G5" s="16">
        <v>0.21</v>
      </c>
      <c r="H5" s="17">
        <f>Tabla3[[#This Row],[B.I. IMPORT ADJUDICAT]]*Tabla3[[#This Row],[% IVA]]</f>
        <v>77.794499999999999</v>
      </c>
      <c r="I5" s="17">
        <f>Tabla3[[#This Row],[B.I. IMPORT ADJUDICAT]]+Tabla3[[#This Row],[IMPORT IVA]]</f>
        <v>448.24450000000002</v>
      </c>
      <c r="J5" s="29" t="s">
        <v>529</v>
      </c>
      <c r="K5" s="14" t="s">
        <v>842</v>
      </c>
    </row>
    <row r="6" spans="1:11" x14ac:dyDescent="0.25">
      <c r="A6" t="s">
        <v>10</v>
      </c>
      <c r="B6" t="s">
        <v>881</v>
      </c>
      <c r="C6" t="s">
        <v>9</v>
      </c>
      <c r="D6" t="s">
        <v>899</v>
      </c>
      <c r="E6" t="s">
        <v>915</v>
      </c>
      <c r="F6" s="2">
        <v>1600</v>
      </c>
      <c r="G6" s="1">
        <v>0.21</v>
      </c>
      <c r="H6" s="3">
        <f>Tabla3[[#This Row],[B.I. IMPORT ADJUDICAT]]*Tabla3[[#This Row],[% IVA]]</f>
        <v>336</v>
      </c>
      <c r="I6" s="3">
        <f>Tabla3[[#This Row],[B.I. IMPORT ADJUDICAT]]+Tabla3[[#This Row],[IMPORT IVA]]</f>
        <v>1936</v>
      </c>
      <c r="J6" s="5" t="s">
        <v>118</v>
      </c>
      <c r="K6" t="s">
        <v>927</v>
      </c>
    </row>
    <row r="7" spans="1:11" x14ac:dyDescent="0.25">
      <c r="A7" t="s">
        <v>10</v>
      </c>
      <c r="B7" t="s">
        <v>890</v>
      </c>
      <c r="C7" t="s">
        <v>9</v>
      </c>
      <c r="D7" t="s">
        <v>908</v>
      </c>
      <c r="E7" t="s">
        <v>923</v>
      </c>
      <c r="F7" s="2">
        <v>1157.02</v>
      </c>
      <c r="G7" s="1">
        <v>0.21</v>
      </c>
      <c r="H7" s="3">
        <f>Tabla3[[#This Row],[B.I. IMPORT ADJUDICAT]]*Tabla3[[#This Row],[% IVA]]</f>
        <v>242.9742</v>
      </c>
      <c r="I7" s="3">
        <f>Tabla3[[#This Row],[B.I. IMPORT ADJUDICAT]]+Tabla3[[#This Row],[IMPORT IVA]]</f>
        <v>1399.9942000000001</v>
      </c>
      <c r="J7" s="5" t="s">
        <v>112</v>
      </c>
      <c r="K7" t="s">
        <v>927</v>
      </c>
    </row>
    <row r="8" spans="1:11" x14ac:dyDescent="0.25">
      <c r="A8" t="s">
        <v>10</v>
      </c>
      <c r="B8" t="s">
        <v>891</v>
      </c>
      <c r="C8" t="s">
        <v>9</v>
      </c>
      <c r="D8" t="s">
        <v>909</v>
      </c>
      <c r="E8" t="s">
        <v>923</v>
      </c>
      <c r="F8" s="2">
        <v>926.44</v>
      </c>
      <c r="G8" s="1">
        <v>0.21</v>
      </c>
      <c r="H8" s="3">
        <f>Tabla3[[#This Row],[B.I. IMPORT ADJUDICAT]]*Tabla3[[#This Row],[% IVA]]</f>
        <v>194.55240000000001</v>
      </c>
      <c r="I8" s="3">
        <f>Tabla3[[#This Row],[B.I. IMPORT ADJUDICAT]]+Tabla3[[#This Row],[IMPORT IVA]]</f>
        <v>1120.9924000000001</v>
      </c>
      <c r="J8" s="5" t="s">
        <v>112</v>
      </c>
      <c r="K8" t="s">
        <v>927</v>
      </c>
    </row>
    <row r="9" spans="1:11" x14ac:dyDescent="0.25">
      <c r="A9" s="14" t="s">
        <v>10</v>
      </c>
      <c r="B9" s="25" t="s">
        <v>577</v>
      </c>
      <c r="C9" s="14" t="s">
        <v>947</v>
      </c>
      <c r="D9" s="14" t="s">
        <v>717</v>
      </c>
      <c r="E9" s="14" t="s">
        <v>831</v>
      </c>
      <c r="F9" s="28">
        <v>3686.39</v>
      </c>
      <c r="G9" s="16">
        <v>0.21</v>
      </c>
      <c r="H9" s="17">
        <f>Tabla3[[#This Row],[B.I. IMPORT ADJUDICAT]]*Tabla3[[#This Row],[% IVA]]</f>
        <v>774.14189999999996</v>
      </c>
      <c r="I9" s="17">
        <f>Tabla3[[#This Row],[B.I. IMPORT ADJUDICAT]]+Tabla3[[#This Row],[IMPORT IVA]]</f>
        <v>4460.5319</v>
      </c>
      <c r="J9" s="29" t="s">
        <v>112</v>
      </c>
      <c r="K9" s="14" t="s">
        <v>842</v>
      </c>
    </row>
    <row r="10" spans="1:11" x14ac:dyDescent="0.25">
      <c r="A10" t="s">
        <v>10</v>
      </c>
      <c r="B10" s="4" t="s">
        <v>1122</v>
      </c>
      <c r="C10" t="s">
        <v>11</v>
      </c>
      <c r="D10" t="s">
        <v>1176</v>
      </c>
      <c r="E10" t="s">
        <v>1224</v>
      </c>
      <c r="F10" s="2">
        <v>525</v>
      </c>
      <c r="G10" s="1">
        <v>0.1</v>
      </c>
      <c r="H10" s="3">
        <f>Tabla3[[#This Row],[B.I. IMPORT ADJUDICAT]]*Tabla3[[#This Row],[% IVA]]</f>
        <v>52.5</v>
      </c>
      <c r="I10" s="3">
        <f>Tabla3[[#This Row],[B.I. IMPORT ADJUDICAT]]+Tabla3[[#This Row],[IMPORT IVA]]</f>
        <v>577.5</v>
      </c>
      <c r="J10" s="5" t="s">
        <v>112</v>
      </c>
      <c r="K10" t="s">
        <v>120</v>
      </c>
    </row>
    <row r="11" spans="1:11" x14ac:dyDescent="0.25">
      <c r="A11" t="s">
        <v>10</v>
      </c>
      <c r="B11" s="4" t="s">
        <v>1151</v>
      </c>
      <c r="C11" t="s">
        <v>9</v>
      </c>
      <c r="D11" t="s">
        <v>1204</v>
      </c>
      <c r="E11" t="s">
        <v>1245</v>
      </c>
      <c r="F11" s="2">
        <v>1420</v>
      </c>
      <c r="G11" s="1">
        <v>0</v>
      </c>
      <c r="H11" s="3">
        <f>Tabla3[[#This Row],[B.I. IMPORT ADJUDICAT]]*Tabla3[[#This Row],[% IVA]]</f>
        <v>0</v>
      </c>
      <c r="I11" s="3">
        <f>Tabla3[[#This Row],[B.I. IMPORT ADJUDICAT]]+Tabla3[[#This Row],[IMPORT IVA]]</f>
        <v>1420</v>
      </c>
      <c r="J11" s="5" t="s">
        <v>1249</v>
      </c>
      <c r="K11" t="s">
        <v>120</v>
      </c>
    </row>
    <row r="12" spans="1:11" x14ac:dyDescent="0.25">
      <c r="A12" s="14" t="s">
        <v>10</v>
      </c>
      <c r="B12" s="25" t="s">
        <v>566</v>
      </c>
      <c r="C12" s="25" t="s">
        <v>947</v>
      </c>
      <c r="D12" s="14" t="s">
        <v>664</v>
      </c>
      <c r="E12" s="14" t="s">
        <v>789</v>
      </c>
      <c r="F12" s="28">
        <v>1200</v>
      </c>
      <c r="G12" s="16">
        <v>0.21</v>
      </c>
      <c r="H12" s="17">
        <f>Tabla3[[#This Row],[B.I. IMPORT ADJUDICAT]]*Tabla3[[#This Row],[% IVA]]</f>
        <v>252</v>
      </c>
      <c r="I12" s="17">
        <f>Tabla3[[#This Row],[B.I. IMPORT ADJUDICAT]]+Tabla3[[#This Row],[IMPORT IVA]]</f>
        <v>1452</v>
      </c>
      <c r="J12" s="29" t="s">
        <v>529</v>
      </c>
      <c r="K12" s="14" t="s">
        <v>842</v>
      </c>
    </row>
    <row r="13" spans="1:11" x14ac:dyDescent="0.25">
      <c r="A13" s="14" t="s">
        <v>10</v>
      </c>
      <c r="B13" s="25" t="s">
        <v>566</v>
      </c>
      <c r="C13" s="25" t="s">
        <v>947</v>
      </c>
      <c r="D13" s="14" t="s">
        <v>659</v>
      </c>
      <c r="E13" s="14" t="s">
        <v>784</v>
      </c>
      <c r="F13" s="28">
        <v>500</v>
      </c>
      <c r="G13" s="16">
        <v>0</v>
      </c>
      <c r="H13" s="17">
        <f>Tabla3[[#This Row],[B.I. IMPORT ADJUDICAT]]*Tabla3[[#This Row],[% IVA]]</f>
        <v>0</v>
      </c>
      <c r="I13" s="17">
        <f>Tabla3[[#This Row],[B.I. IMPORT ADJUDICAT]]+Tabla3[[#This Row],[IMPORT IVA]]</f>
        <v>500</v>
      </c>
      <c r="J13" s="29" t="s">
        <v>529</v>
      </c>
      <c r="K13" s="14" t="s">
        <v>842</v>
      </c>
    </row>
    <row r="14" spans="1:11" x14ac:dyDescent="0.25">
      <c r="A14" t="s">
        <v>15</v>
      </c>
      <c r="B14" s="4" t="s">
        <v>46</v>
      </c>
      <c r="C14" t="s">
        <v>9</v>
      </c>
      <c r="D14" t="s">
        <v>80</v>
      </c>
      <c r="E14" t="s">
        <v>105</v>
      </c>
      <c r="F14" s="24">
        <v>14000</v>
      </c>
      <c r="G14" s="1">
        <v>0.21</v>
      </c>
      <c r="H14" s="3">
        <f>Tabla3[[#This Row],[B.I. IMPORT ADJUDICAT]]*Tabla3[[#This Row],[% IVA]]</f>
        <v>2940</v>
      </c>
      <c r="I14" s="3">
        <f>Tabla3[[#This Row],[B.I. IMPORT ADJUDICAT]]+Tabla3[[#This Row],[IMPORT IVA]]</f>
        <v>16940</v>
      </c>
      <c r="J14" s="7"/>
      <c r="K14" t="s">
        <v>120</v>
      </c>
    </row>
    <row r="15" spans="1:11" x14ac:dyDescent="0.25">
      <c r="A15" s="14" t="s">
        <v>10</v>
      </c>
      <c r="B15" s="25" t="s">
        <v>549</v>
      </c>
      <c r="C15" s="25" t="s">
        <v>947</v>
      </c>
      <c r="D15" s="14" t="s">
        <v>598</v>
      </c>
      <c r="E15" s="14" t="s">
        <v>728</v>
      </c>
      <c r="F15" s="28">
        <v>1967.3</v>
      </c>
      <c r="G15" s="16">
        <v>0.21</v>
      </c>
      <c r="H15" s="17">
        <f>Tabla3[[#This Row],[B.I. IMPORT ADJUDICAT]]*Tabla3[[#This Row],[% IVA]]</f>
        <v>413.13299999999998</v>
      </c>
      <c r="I15" s="17">
        <f>Tabla3[[#This Row],[B.I. IMPORT ADJUDICAT]]+Tabla3[[#This Row],[IMPORT IVA]]</f>
        <v>2380.433</v>
      </c>
      <c r="J15" s="29" t="s">
        <v>529</v>
      </c>
      <c r="K15" s="14" t="s">
        <v>842</v>
      </c>
    </row>
    <row r="16" spans="1:11" x14ac:dyDescent="0.25">
      <c r="A16" s="19" t="s">
        <v>10</v>
      </c>
      <c r="B16" s="19" t="s">
        <v>154</v>
      </c>
      <c r="C16" s="19" t="s">
        <v>9</v>
      </c>
      <c r="D16" s="19" t="s">
        <v>163</v>
      </c>
      <c r="E16" s="19" t="str">
        <f>UPPER("Agusti Farre Sanfeliu")</f>
        <v>AGUSTI FARRE SANFELIU</v>
      </c>
      <c r="F16" s="20">
        <v>495.87</v>
      </c>
      <c r="G16" s="21">
        <v>0.21</v>
      </c>
      <c r="H16" s="22">
        <f>Tabla3[[#This Row],[B.I. IMPORT ADJUDICAT]]*Tabla3[[#This Row],[% IVA]]</f>
        <v>104.1327</v>
      </c>
      <c r="I16" s="22">
        <f>Tabla3[[#This Row],[B.I. IMPORT ADJUDICAT]]+Tabla3[[#This Row],[IMPORT IVA]]</f>
        <v>600.0027</v>
      </c>
      <c r="J16" s="23" t="s">
        <v>169</v>
      </c>
      <c r="K16" s="19" t="s">
        <v>172</v>
      </c>
    </row>
    <row r="17" spans="1:11" x14ac:dyDescent="0.25">
      <c r="A17" t="s">
        <v>15</v>
      </c>
      <c r="B17" s="4" t="s">
        <v>25</v>
      </c>
      <c r="C17" t="s">
        <v>9</v>
      </c>
      <c r="D17" t="s">
        <v>59</v>
      </c>
      <c r="E17" t="s">
        <v>92</v>
      </c>
      <c r="F17" s="24">
        <v>3181.82</v>
      </c>
      <c r="G17" s="1">
        <v>0.1</v>
      </c>
      <c r="H17" s="22">
        <f>Tabla3[[#This Row],[B.I. IMPORT ADJUDICAT]]*Tabla3[[#This Row],[% IVA]]</f>
        <v>318.18200000000002</v>
      </c>
      <c r="I17" s="22">
        <f>Tabla3[[#This Row],[B.I. IMPORT ADJUDICAT]]+Tabla3[[#This Row],[IMPORT IVA]]</f>
        <v>3500.0020000000004</v>
      </c>
      <c r="J17" s="10"/>
      <c r="K17" t="s">
        <v>120</v>
      </c>
    </row>
    <row r="18" spans="1:11" x14ac:dyDescent="0.25">
      <c r="A18" t="s">
        <v>15</v>
      </c>
      <c r="B18" s="4" t="s">
        <v>26</v>
      </c>
      <c r="C18" t="s">
        <v>9</v>
      </c>
      <c r="D18" t="s">
        <v>60</v>
      </c>
      <c r="E18" t="s">
        <v>92</v>
      </c>
      <c r="F18" s="24">
        <v>3305.7851239669421</v>
      </c>
      <c r="G18" s="1">
        <v>0.21</v>
      </c>
      <c r="H18" s="22">
        <f>Tabla3[[#This Row],[B.I. IMPORT ADJUDICAT]]*Tabla3[[#This Row],[% IVA]]</f>
        <v>694.21487603305786</v>
      </c>
      <c r="I18" s="22">
        <f>Tabla3[[#This Row],[B.I. IMPORT ADJUDICAT]]+Tabla3[[#This Row],[IMPORT IVA]]</f>
        <v>4000</v>
      </c>
      <c r="J18" s="10"/>
      <c r="K18" t="s">
        <v>120</v>
      </c>
    </row>
    <row r="19" spans="1:11" x14ac:dyDescent="0.25">
      <c r="A19" s="14" t="s">
        <v>10</v>
      </c>
      <c r="B19" s="25" t="s">
        <v>566</v>
      </c>
      <c r="C19" s="25" t="s">
        <v>947</v>
      </c>
      <c r="D19" s="14" t="s">
        <v>633</v>
      </c>
      <c r="E19" s="14" t="s">
        <v>92</v>
      </c>
      <c r="F19" s="28">
        <v>1650</v>
      </c>
      <c r="G19" s="16">
        <v>0.1</v>
      </c>
      <c r="H19" s="17">
        <f>Tabla3[[#This Row],[B.I. IMPORT ADJUDICAT]]*Tabla3[[#This Row],[% IVA]]</f>
        <v>165</v>
      </c>
      <c r="I19" s="17">
        <f>Tabla3[[#This Row],[B.I. IMPORT ADJUDICAT]]+Tabla3[[#This Row],[IMPORT IVA]]</f>
        <v>1815</v>
      </c>
      <c r="J19" s="29" t="s">
        <v>529</v>
      </c>
      <c r="K19" s="14" t="s">
        <v>842</v>
      </c>
    </row>
    <row r="20" spans="1:11" x14ac:dyDescent="0.25">
      <c r="A20" t="s">
        <v>10</v>
      </c>
      <c r="B20" s="13" t="s">
        <v>299</v>
      </c>
      <c r="C20" t="s">
        <v>9</v>
      </c>
      <c r="D20" t="s">
        <v>402</v>
      </c>
      <c r="E20" s="4" t="s">
        <v>498</v>
      </c>
      <c r="F20" s="6">
        <v>532</v>
      </c>
      <c r="G20" s="1">
        <v>0.21</v>
      </c>
      <c r="H20" s="22">
        <f>Tabla3[[#This Row],[B.I. IMPORT ADJUDICAT]]*Tabla3[[#This Row],[% IVA]]</f>
        <v>111.72</v>
      </c>
      <c r="I20" s="22">
        <f>Tabla3[[#This Row],[B.I. IMPORT ADJUDICAT]]+Tabla3[[#This Row],[IMPORT IVA]]</f>
        <v>643.72</v>
      </c>
      <c r="J20" s="11" t="s">
        <v>116</v>
      </c>
      <c r="K20" t="s">
        <v>527</v>
      </c>
    </row>
    <row r="21" spans="1:11" x14ac:dyDescent="0.25">
      <c r="A21" t="s">
        <v>10</v>
      </c>
      <c r="B21" t="s">
        <v>960</v>
      </c>
      <c r="C21" t="s">
        <v>9</v>
      </c>
      <c r="D21" t="s">
        <v>1009</v>
      </c>
      <c r="E21" t="s">
        <v>1052</v>
      </c>
      <c r="F21" s="6">
        <v>2750</v>
      </c>
      <c r="G21" s="1">
        <v>0</v>
      </c>
      <c r="H21" s="3">
        <f>Tabla3[[#This Row],[B.I. IMPORT ADJUDICAT]]*Tabla3[[#This Row],[% IVA]]</f>
        <v>0</v>
      </c>
      <c r="I21" s="3">
        <f>Tabla3[[#This Row],[B.I. IMPORT ADJUDICAT]]+Tabla3[[#This Row],[IMPORT IVA]]</f>
        <v>2750</v>
      </c>
      <c r="J21" s="7" t="s">
        <v>1087</v>
      </c>
      <c r="K21" t="s">
        <v>1081</v>
      </c>
    </row>
    <row r="22" spans="1:11" x14ac:dyDescent="0.25">
      <c r="A22" t="s">
        <v>10</v>
      </c>
      <c r="B22" t="s">
        <v>961</v>
      </c>
      <c r="C22" t="s">
        <v>9</v>
      </c>
      <c r="D22" t="s">
        <v>1010</v>
      </c>
      <c r="E22" t="s">
        <v>1052</v>
      </c>
      <c r="F22" s="6">
        <v>2475</v>
      </c>
      <c r="G22" s="1">
        <v>0</v>
      </c>
      <c r="H22" s="3">
        <f>Tabla3[[#This Row],[B.I. IMPORT ADJUDICAT]]*Tabla3[[#This Row],[% IVA]]</f>
        <v>0</v>
      </c>
      <c r="I22" s="3">
        <f>Tabla3[[#This Row],[B.I. IMPORT ADJUDICAT]]+Tabla3[[#This Row],[IMPORT IVA]]</f>
        <v>2475</v>
      </c>
      <c r="J22" s="7" t="s">
        <v>1088</v>
      </c>
      <c r="K22" t="s">
        <v>1081</v>
      </c>
    </row>
    <row r="23" spans="1:11" x14ac:dyDescent="0.25">
      <c r="A23" s="14" t="s">
        <v>10</v>
      </c>
      <c r="B23" s="25" t="s">
        <v>566</v>
      </c>
      <c r="C23" s="25" t="s">
        <v>947</v>
      </c>
      <c r="D23" s="14" t="s">
        <v>660</v>
      </c>
      <c r="E23" s="14" t="s">
        <v>785</v>
      </c>
      <c r="F23" s="28">
        <v>500</v>
      </c>
      <c r="G23" s="16">
        <v>0</v>
      </c>
      <c r="H23" s="17">
        <f>Tabla3[[#This Row],[B.I. IMPORT ADJUDICAT]]*Tabla3[[#This Row],[% IVA]]</f>
        <v>0</v>
      </c>
      <c r="I23" s="17">
        <f>Tabla3[[#This Row],[B.I. IMPORT ADJUDICAT]]+Tabla3[[#This Row],[IMPORT IVA]]</f>
        <v>500</v>
      </c>
      <c r="J23" s="29" t="s">
        <v>529</v>
      </c>
      <c r="K23" s="14" t="s">
        <v>842</v>
      </c>
    </row>
    <row r="24" spans="1:11" x14ac:dyDescent="0.25">
      <c r="A24" s="14" t="s">
        <v>10</v>
      </c>
      <c r="B24" s="25" t="s">
        <v>566</v>
      </c>
      <c r="C24" s="25" t="s">
        <v>947</v>
      </c>
      <c r="D24" s="14" t="s">
        <v>644</v>
      </c>
      <c r="E24" s="14" t="s">
        <v>769</v>
      </c>
      <c r="F24" s="28">
        <v>1650</v>
      </c>
      <c r="G24" s="16">
        <v>0.1</v>
      </c>
      <c r="H24" s="17">
        <f>Tabla3[[#This Row],[B.I. IMPORT ADJUDICAT]]*Tabla3[[#This Row],[% IVA]]</f>
        <v>165</v>
      </c>
      <c r="I24" s="17">
        <f>Tabla3[[#This Row],[B.I. IMPORT ADJUDICAT]]+Tabla3[[#This Row],[IMPORT IVA]]</f>
        <v>1815</v>
      </c>
      <c r="J24" s="29" t="s">
        <v>529</v>
      </c>
      <c r="K24" s="14" t="s">
        <v>842</v>
      </c>
    </row>
    <row r="25" spans="1:11" x14ac:dyDescent="0.25">
      <c r="A25" s="14" t="s">
        <v>10</v>
      </c>
      <c r="B25" s="25" t="s">
        <v>566</v>
      </c>
      <c r="C25" s="25" t="s">
        <v>947</v>
      </c>
      <c r="D25" s="14" t="s">
        <v>620</v>
      </c>
      <c r="E25" s="14" t="s">
        <v>746</v>
      </c>
      <c r="F25" s="28">
        <v>720</v>
      </c>
      <c r="G25" s="16">
        <v>0.21</v>
      </c>
      <c r="H25" s="17">
        <f>Tabla3[[#This Row],[B.I. IMPORT ADJUDICAT]]*Tabla3[[#This Row],[% IVA]]</f>
        <v>151.19999999999999</v>
      </c>
      <c r="I25" s="17">
        <f>Tabla3[[#This Row],[B.I. IMPORT ADJUDICAT]]+Tabla3[[#This Row],[IMPORT IVA]]</f>
        <v>871.2</v>
      </c>
      <c r="J25" s="29" t="s">
        <v>529</v>
      </c>
      <c r="K25" s="14" t="s">
        <v>842</v>
      </c>
    </row>
    <row r="26" spans="1:11" x14ac:dyDescent="0.25">
      <c r="A26" s="14" t="s">
        <v>10</v>
      </c>
      <c r="B26" s="25" t="s">
        <v>566</v>
      </c>
      <c r="C26" s="25" t="s">
        <v>947</v>
      </c>
      <c r="D26" s="14" t="s">
        <v>683</v>
      </c>
      <c r="E26" s="14" t="s">
        <v>804</v>
      </c>
      <c r="F26" s="28">
        <v>370</v>
      </c>
      <c r="G26" s="16">
        <v>0.21</v>
      </c>
      <c r="H26" s="17">
        <f>Tabla3[[#This Row],[B.I. IMPORT ADJUDICAT]]*Tabla3[[#This Row],[% IVA]]</f>
        <v>77.7</v>
      </c>
      <c r="I26" s="17">
        <f>Tabla3[[#This Row],[B.I. IMPORT ADJUDICAT]]+Tabla3[[#This Row],[IMPORT IVA]]</f>
        <v>447.7</v>
      </c>
      <c r="J26" s="29" t="s">
        <v>529</v>
      </c>
      <c r="K26" s="14" t="s">
        <v>842</v>
      </c>
    </row>
    <row r="27" spans="1:11" x14ac:dyDescent="0.25">
      <c r="A27" s="14" t="s">
        <v>10</v>
      </c>
      <c r="B27" s="25" t="s">
        <v>550</v>
      </c>
      <c r="C27" s="25" t="s">
        <v>947</v>
      </c>
      <c r="D27" s="14" t="s">
        <v>599</v>
      </c>
      <c r="E27" s="14" t="s">
        <v>729</v>
      </c>
      <c r="F27" s="28">
        <v>6850</v>
      </c>
      <c r="G27" s="16">
        <v>0.21</v>
      </c>
      <c r="H27" s="17">
        <f>Tabla3[[#This Row],[B.I. IMPORT ADJUDICAT]]*Tabla3[[#This Row],[% IVA]]</f>
        <v>1438.5</v>
      </c>
      <c r="I27" s="17">
        <f>Tabla3[[#This Row],[B.I. IMPORT ADJUDICAT]]+Tabla3[[#This Row],[IMPORT IVA]]</f>
        <v>8288.5</v>
      </c>
      <c r="J27" s="29" t="s">
        <v>838</v>
      </c>
      <c r="K27" s="14" t="s">
        <v>842</v>
      </c>
    </row>
    <row r="28" spans="1:11" x14ac:dyDescent="0.25">
      <c r="A28" t="s">
        <v>10</v>
      </c>
      <c r="B28" s="13" t="s">
        <v>300</v>
      </c>
      <c r="C28" t="s">
        <v>9</v>
      </c>
      <c r="D28" t="s">
        <v>403</v>
      </c>
      <c r="E28" s="4" t="s">
        <v>499</v>
      </c>
      <c r="F28" s="6">
        <v>192.29</v>
      </c>
      <c r="G28" s="1">
        <v>0.21</v>
      </c>
      <c r="H28" s="22">
        <f>Tabla3[[#This Row],[B.I. IMPORT ADJUDICAT]]*Tabla3[[#This Row],[% IVA]]</f>
        <v>40.380899999999997</v>
      </c>
      <c r="I28" s="22">
        <f>Tabla3[[#This Row],[B.I. IMPORT ADJUDICAT]]+Tabla3[[#This Row],[IMPORT IVA]]</f>
        <v>232.67089999999999</v>
      </c>
      <c r="J28" s="11" t="s">
        <v>117</v>
      </c>
      <c r="K28" t="s">
        <v>527</v>
      </c>
    </row>
    <row r="29" spans="1:11" x14ac:dyDescent="0.25">
      <c r="A29" t="s">
        <v>10</v>
      </c>
      <c r="B29" s="13" t="s">
        <v>310</v>
      </c>
      <c r="C29" t="s">
        <v>9</v>
      </c>
      <c r="D29" t="s">
        <v>413</v>
      </c>
      <c r="E29" s="4" t="s">
        <v>499</v>
      </c>
      <c r="F29" s="6">
        <v>515.21</v>
      </c>
      <c r="G29" s="1">
        <v>0.21</v>
      </c>
      <c r="H29" s="22">
        <f>Tabla3[[#This Row],[B.I. IMPORT ADJUDICAT]]*Tabla3[[#This Row],[% IVA]]</f>
        <v>108.19410000000001</v>
      </c>
      <c r="I29" s="22">
        <f>Tabla3[[#This Row],[B.I. IMPORT ADJUDICAT]]+Tabla3[[#This Row],[IMPORT IVA]]</f>
        <v>623.40410000000008</v>
      </c>
      <c r="J29" s="11" t="s">
        <v>117</v>
      </c>
      <c r="K29" t="s">
        <v>527</v>
      </c>
    </row>
    <row r="30" spans="1:11" x14ac:dyDescent="0.25">
      <c r="A30" t="s">
        <v>10</v>
      </c>
      <c r="B30" s="13" t="s">
        <v>327</v>
      </c>
      <c r="C30" t="s">
        <v>9</v>
      </c>
      <c r="D30" t="s">
        <v>431</v>
      </c>
      <c r="E30" s="4" t="s">
        <v>499</v>
      </c>
      <c r="F30" s="6">
        <v>772.75</v>
      </c>
      <c r="G30" s="1">
        <v>0.21</v>
      </c>
      <c r="H30" s="22">
        <f>Tabla3[[#This Row],[B.I. IMPORT ADJUDICAT]]*Tabla3[[#This Row],[% IVA]]</f>
        <v>162.2775</v>
      </c>
      <c r="I30" s="22">
        <f>Tabla3[[#This Row],[B.I. IMPORT ADJUDICAT]]+Tabla3[[#This Row],[IMPORT IVA]]</f>
        <v>935.02750000000003</v>
      </c>
      <c r="J30" s="11" t="s">
        <v>540</v>
      </c>
      <c r="K30" t="s">
        <v>527</v>
      </c>
    </row>
    <row r="31" spans="1:11" x14ac:dyDescent="0.25">
      <c r="A31" s="14" t="s">
        <v>10</v>
      </c>
      <c r="B31" s="25" t="s">
        <v>566</v>
      </c>
      <c r="C31" s="25" t="s">
        <v>947</v>
      </c>
      <c r="D31" s="14" t="s">
        <v>687</v>
      </c>
      <c r="E31" s="14" t="s">
        <v>808</v>
      </c>
      <c r="F31" s="28">
        <v>318.18</v>
      </c>
      <c r="G31" s="16">
        <v>0.1</v>
      </c>
      <c r="H31" s="17">
        <f>Tabla3[[#This Row],[B.I. IMPORT ADJUDICAT]]*Tabla3[[#This Row],[% IVA]]</f>
        <v>31.818000000000001</v>
      </c>
      <c r="I31" s="17">
        <f>Tabla3[[#This Row],[B.I. IMPORT ADJUDICAT]]+Tabla3[[#This Row],[IMPORT IVA]]</f>
        <v>349.99799999999999</v>
      </c>
      <c r="J31" s="29" t="s">
        <v>529</v>
      </c>
      <c r="K31" s="14" t="s">
        <v>842</v>
      </c>
    </row>
    <row r="32" spans="1:11" x14ac:dyDescent="0.25">
      <c r="A32" t="s">
        <v>10</v>
      </c>
      <c r="B32" t="s">
        <v>963</v>
      </c>
      <c r="C32" t="s">
        <v>9</v>
      </c>
      <c r="D32" s="31" t="s">
        <v>1012</v>
      </c>
      <c r="E32" t="s">
        <v>1054</v>
      </c>
      <c r="F32" s="6">
        <v>2200</v>
      </c>
      <c r="G32" s="1">
        <v>0</v>
      </c>
      <c r="H32" s="3">
        <f>Tabla3[[#This Row],[B.I. IMPORT ADJUDICAT]]*Tabla3[[#This Row],[% IVA]]</f>
        <v>0</v>
      </c>
      <c r="I32" s="3">
        <f>Tabla3[[#This Row],[B.I. IMPORT ADJUDICAT]]+Tabla3[[#This Row],[IMPORT IVA]]</f>
        <v>2200</v>
      </c>
      <c r="J32" s="5" t="s">
        <v>1082</v>
      </c>
      <c r="K32" t="s">
        <v>1081</v>
      </c>
    </row>
    <row r="33" spans="1:11" x14ac:dyDescent="0.25">
      <c r="A33" s="14" t="s">
        <v>10</v>
      </c>
      <c r="B33" s="25" t="s">
        <v>566</v>
      </c>
      <c r="C33" s="25" t="s">
        <v>947</v>
      </c>
      <c r="D33" s="14" t="s">
        <v>649</v>
      </c>
      <c r="E33" s="14" t="s">
        <v>774</v>
      </c>
      <c r="F33" s="28">
        <v>1800</v>
      </c>
      <c r="G33" s="16">
        <v>0.21</v>
      </c>
      <c r="H33" s="17">
        <f>Tabla3[[#This Row],[B.I. IMPORT ADJUDICAT]]*Tabla3[[#This Row],[% IVA]]</f>
        <v>378</v>
      </c>
      <c r="I33" s="17">
        <f>Tabla3[[#This Row],[B.I. IMPORT ADJUDICAT]]+Tabla3[[#This Row],[IMPORT IVA]]</f>
        <v>2178</v>
      </c>
      <c r="J33" s="29" t="s">
        <v>529</v>
      </c>
      <c r="K33" s="14" t="s">
        <v>842</v>
      </c>
    </row>
    <row r="34" spans="1:11" x14ac:dyDescent="0.25">
      <c r="A34" t="s">
        <v>10</v>
      </c>
      <c r="B34" t="s">
        <v>185</v>
      </c>
      <c r="C34" t="s">
        <v>9</v>
      </c>
      <c r="D34" t="s">
        <v>202</v>
      </c>
      <c r="E34" t="s">
        <v>216</v>
      </c>
      <c r="F34" s="6">
        <v>310</v>
      </c>
      <c r="G34" s="1">
        <v>0.21</v>
      </c>
      <c r="H34" s="22">
        <f>Tabla3[[#This Row],[B.I. IMPORT ADJUDICAT]]*Tabla3[[#This Row],[% IVA]]</f>
        <v>65.099999999999994</v>
      </c>
      <c r="I34" s="22">
        <f>Tabla3[[#This Row],[B.I. IMPORT ADJUDICAT]]+Tabla3[[#This Row],[IMPORT IVA]]</f>
        <v>375.1</v>
      </c>
      <c r="J34" s="10"/>
      <c r="K34" t="s">
        <v>584</v>
      </c>
    </row>
    <row r="35" spans="1:11" x14ac:dyDescent="0.25">
      <c r="A35" s="14" t="s">
        <v>10</v>
      </c>
      <c r="B35" s="25" t="s">
        <v>567</v>
      </c>
      <c r="C35" s="25" t="s">
        <v>947</v>
      </c>
      <c r="D35" s="14" t="s">
        <v>707</v>
      </c>
      <c r="E35" s="14" t="s">
        <v>824</v>
      </c>
      <c r="F35" s="28">
        <v>250</v>
      </c>
      <c r="G35" s="16">
        <v>0</v>
      </c>
      <c r="H35" s="17">
        <f>Tabla3[[#This Row],[B.I. IMPORT ADJUDICAT]]*Tabla3[[#This Row],[% IVA]]</f>
        <v>0</v>
      </c>
      <c r="I35" s="17">
        <f>Tabla3[[#This Row],[B.I. IMPORT ADJUDICAT]]+Tabla3[[#This Row],[IMPORT IVA]]</f>
        <v>250</v>
      </c>
      <c r="J35" s="29" t="s">
        <v>112</v>
      </c>
      <c r="K35" s="14" t="s">
        <v>842</v>
      </c>
    </row>
    <row r="36" spans="1:11" x14ac:dyDescent="0.25">
      <c r="A36" t="s">
        <v>10</v>
      </c>
      <c r="B36" s="8" t="s">
        <v>1253</v>
      </c>
      <c r="C36" t="s">
        <v>9</v>
      </c>
      <c r="D36" t="s">
        <v>231</v>
      </c>
      <c r="E36" t="s">
        <v>232</v>
      </c>
      <c r="F36" s="2">
        <v>3006.15</v>
      </c>
      <c r="G36" s="1">
        <v>0.21</v>
      </c>
      <c r="H36" s="3">
        <f>Tabla3[[#This Row],[B.I. IMPORT ADJUDICAT]]*Tabla3[[#This Row],[% IVA]]</f>
        <v>631.29150000000004</v>
      </c>
      <c r="I36" s="3">
        <f>Tabla3[[#This Row],[B.I. IMPORT ADJUDICAT]]+Tabla3[[#This Row],[IMPORT IVA]]</f>
        <v>3637.4414999999999</v>
      </c>
      <c r="J36" s="5" t="s">
        <v>592</v>
      </c>
      <c r="K36" t="s">
        <v>233</v>
      </c>
    </row>
    <row r="37" spans="1:11" x14ac:dyDescent="0.25">
      <c r="A37" t="s">
        <v>10</v>
      </c>
      <c r="B37" t="s">
        <v>128</v>
      </c>
      <c r="C37" t="s">
        <v>9</v>
      </c>
      <c r="D37" t="s">
        <v>138</v>
      </c>
      <c r="E37" t="s">
        <v>591</v>
      </c>
      <c r="F37" s="2">
        <v>532</v>
      </c>
      <c r="G37" s="1">
        <v>0.21</v>
      </c>
      <c r="H37" s="3">
        <f>Tabla3[[#This Row],[B.I. IMPORT ADJUDICAT]]*Tabla3[[#This Row],[% IVA]]</f>
        <v>111.72</v>
      </c>
      <c r="I37" s="3">
        <f>Tabla3[[#This Row],[B.I. IMPORT ADJUDICAT]]+Tabla3[[#This Row],[IMPORT IVA]]</f>
        <v>643.72</v>
      </c>
      <c r="J37" s="5" t="s">
        <v>143</v>
      </c>
      <c r="K37" t="s">
        <v>146</v>
      </c>
    </row>
    <row r="38" spans="1:11" x14ac:dyDescent="0.25">
      <c r="A38" s="14" t="s">
        <v>10</v>
      </c>
      <c r="B38" s="25" t="s">
        <v>566</v>
      </c>
      <c r="C38" s="25" t="s">
        <v>947</v>
      </c>
      <c r="D38" s="14" t="s">
        <v>688</v>
      </c>
      <c r="E38" s="14" t="s">
        <v>591</v>
      </c>
      <c r="F38" s="28">
        <v>2694</v>
      </c>
      <c r="G38" s="16">
        <v>0.21</v>
      </c>
      <c r="H38" s="17">
        <f>Tabla3[[#This Row],[B.I. IMPORT ADJUDICAT]]*Tabla3[[#This Row],[% IVA]]</f>
        <v>565.74</v>
      </c>
      <c r="I38" s="17">
        <f>Tabla3[[#This Row],[B.I. IMPORT ADJUDICAT]]+Tabla3[[#This Row],[IMPORT IVA]]</f>
        <v>3259.74</v>
      </c>
      <c r="J38" s="29" t="s">
        <v>529</v>
      </c>
      <c r="K38" s="14" t="s">
        <v>842</v>
      </c>
    </row>
    <row r="39" spans="1:11" x14ac:dyDescent="0.25">
      <c r="A39" t="s">
        <v>15</v>
      </c>
      <c r="B39" s="4" t="s">
        <v>41</v>
      </c>
      <c r="C39" t="s">
        <v>9</v>
      </c>
      <c r="D39" t="s">
        <v>74</v>
      </c>
      <c r="E39" t="s">
        <v>102</v>
      </c>
      <c r="F39" s="24">
        <v>420</v>
      </c>
      <c r="G39" s="1">
        <v>0.21</v>
      </c>
      <c r="H39" s="3">
        <f>Tabla3[[#This Row],[B.I. IMPORT ADJUDICAT]]*Tabla3[[#This Row],[% IVA]]</f>
        <v>88.2</v>
      </c>
      <c r="I39" s="3">
        <f>Tabla3[[#This Row],[B.I. IMPORT ADJUDICAT]]+Tabla3[[#This Row],[IMPORT IVA]]</f>
        <v>508.2</v>
      </c>
      <c r="J39" s="10"/>
      <c r="K39" t="s">
        <v>120</v>
      </c>
    </row>
    <row r="40" spans="1:11" x14ac:dyDescent="0.25">
      <c r="A40" t="s">
        <v>10</v>
      </c>
      <c r="B40" t="s">
        <v>844</v>
      </c>
      <c r="C40" t="s">
        <v>9</v>
      </c>
      <c r="D40" t="s">
        <v>853</v>
      </c>
      <c r="E40" t="s">
        <v>102</v>
      </c>
      <c r="F40" s="6">
        <v>500</v>
      </c>
      <c r="G40" s="1">
        <v>0.21</v>
      </c>
      <c r="H40" s="3">
        <f>Tabla3[[#This Row],[B.I. IMPORT ADJUDICAT]]*Tabla3[[#This Row],[% IVA]]</f>
        <v>105</v>
      </c>
      <c r="I40" s="3">
        <f>Tabla3[[#This Row],[B.I. IMPORT ADJUDICAT]]+Tabla3[[#This Row],[IMPORT IVA]]</f>
        <v>605</v>
      </c>
      <c r="J40" s="7" t="s">
        <v>542</v>
      </c>
      <c r="K40" t="s">
        <v>861</v>
      </c>
    </row>
    <row r="41" spans="1:11" x14ac:dyDescent="0.25">
      <c r="A41" t="s">
        <v>10</v>
      </c>
      <c r="B41" t="s">
        <v>845</v>
      </c>
      <c r="C41" t="s">
        <v>9</v>
      </c>
      <c r="D41" t="s">
        <v>854</v>
      </c>
      <c r="E41" t="s">
        <v>102</v>
      </c>
      <c r="F41" s="6">
        <v>1970</v>
      </c>
      <c r="G41" s="1">
        <v>0.21</v>
      </c>
      <c r="H41" s="3">
        <f>Tabla3[[#This Row],[B.I. IMPORT ADJUDICAT]]*Tabla3[[#This Row],[% IVA]]</f>
        <v>413.7</v>
      </c>
      <c r="I41" s="3">
        <f>Tabla3[[#This Row],[B.I. IMPORT ADJUDICAT]]+Tabla3[[#This Row],[IMPORT IVA]]</f>
        <v>2383.6999999999998</v>
      </c>
      <c r="J41" s="7" t="s">
        <v>170</v>
      </c>
      <c r="K41" t="s">
        <v>861</v>
      </c>
    </row>
    <row r="42" spans="1:11" x14ac:dyDescent="0.25">
      <c r="A42" t="s">
        <v>10</v>
      </c>
      <c r="B42" s="13" t="s">
        <v>336</v>
      </c>
      <c r="C42" t="s">
        <v>14</v>
      </c>
      <c r="D42" t="s">
        <v>440</v>
      </c>
      <c r="E42" s="4" t="s">
        <v>517</v>
      </c>
      <c r="F42" s="6">
        <v>1963.5</v>
      </c>
      <c r="G42" s="1">
        <v>0.21</v>
      </c>
      <c r="H42" s="22">
        <f>Tabla3[[#This Row],[B.I. IMPORT ADJUDICAT]]*Tabla3[[#This Row],[% IVA]]</f>
        <v>412.33499999999998</v>
      </c>
      <c r="I42" s="22">
        <f>Tabla3[[#This Row],[B.I. IMPORT ADJUDICAT]]+Tabla3[[#This Row],[IMPORT IVA]]</f>
        <v>2375.835</v>
      </c>
      <c r="J42" s="11" t="s">
        <v>541</v>
      </c>
      <c r="K42" t="s">
        <v>583</v>
      </c>
    </row>
    <row r="43" spans="1:11" x14ac:dyDescent="0.25">
      <c r="A43" s="14" t="s">
        <v>10</v>
      </c>
      <c r="B43" s="25" t="s">
        <v>566</v>
      </c>
      <c r="C43" s="25" t="s">
        <v>947</v>
      </c>
      <c r="D43" s="14" t="s">
        <v>643</v>
      </c>
      <c r="E43" s="14" t="s">
        <v>768</v>
      </c>
      <c r="F43" s="28">
        <v>3000</v>
      </c>
      <c r="G43" s="16">
        <v>0.21</v>
      </c>
      <c r="H43" s="17">
        <f>Tabla3[[#This Row],[B.I. IMPORT ADJUDICAT]]*Tabla3[[#This Row],[% IVA]]</f>
        <v>630</v>
      </c>
      <c r="I43" s="17">
        <f>Tabla3[[#This Row],[B.I. IMPORT ADJUDICAT]]+Tabla3[[#This Row],[IMPORT IVA]]</f>
        <v>3630</v>
      </c>
      <c r="J43" s="29" t="s">
        <v>529</v>
      </c>
      <c r="K43" s="14" t="s">
        <v>842</v>
      </c>
    </row>
    <row r="44" spans="1:11" x14ac:dyDescent="0.25">
      <c r="A44" s="14" t="s">
        <v>10</v>
      </c>
      <c r="B44" s="25" t="s">
        <v>547</v>
      </c>
      <c r="C44" s="25" t="s">
        <v>948</v>
      </c>
      <c r="D44" s="14" t="s">
        <v>596</v>
      </c>
      <c r="E44" s="25" t="s">
        <v>726</v>
      </c>
      <c r="F44" s="28">
        <v>355</v>
      </c>
      <c r="G44" s="16">
        <v>0.21</v>
      </c>
      <c r="H44" s="17">
        <f>Tabla3[[#This Row],[B.I. IMPORT ADJUDICAT]]*Tabla3[[#This Row],[% IVA]]</f>
        <v>74.55</v>
      </c>
      <c r="I44" s="17">
        <f>Tabla3[[#This Row],[B.I. IMPORT ADJUDICAT]]+Tabla3[[#This Row],[IMPORT IVA]]</f>
        <v>429.55</v>
      </c>
      <c r="J44" s="29" t="s">
        <v>837</v>
      </c>
      <c r="K44" s="14" t="s">
        <v>842</v>
      </c>
    </row>
    <row r="45" spans="1:11" x14ac:dyDescent="0.25">
      <c r="A45" t="s">
        <v>10</v>
      </c>
      <c r="B45" t="s">
        <v>880</v>
      </c>
      <c r="C45" t="s">
        <v>9</v>
      </c>
      <c r="D45" t="s">
        <v>898</v>
      </c>
      <c r="E45" t="s">
        <v>914</v>
      </c>
      <c r="F45" s="2">
        <v>1600</v>
      </c>
      <c r="G45" s="1">
        <v>0.21</v>
      </c>
      <c r="H45" s="3">
        <f>Tabla3[[#This Row],[B.I. IMPORT ADJUDICAT]]*Tabla3[[#This Row],[% IVA]]</f>
        <v>336</v>
      </c>
      <c r="I45" s="3">
        <f>Tabla3[[#This Row],[B.I. IMPORT ADJUDICAT]]+Tabla3[[#This Row],[IMPORT IVA]]</f>
        <v>1936</v>
      </c>
      <c r="J45" s="5" t="s">
        <v>118</v>
      </c>
      <c r="K45" t="s">
        <v>927</v>
      </c>
    </row>
    <row r="46" spans="1:11" x14ac:dyDescent="0.25">
      <c r="A46" t="s">
        <v>10</v>
      </c>
      <c r="B46" s="13" t="s">
        <v>260</v>
      </c>
      <c r="C46" t="s">
        <v>9</v>
      </c>
      <c r="D46" t="s">
        <v>362</v>
      </c>
      <c r="E46" s="4" t="s">
        <v>468</v>
      </c>
      <c r="F46" s="6">
        <v>1645.9</v>
      </c>
      <c r="G46" s="1">
        <v>0.21</v>
      </c>
      <c r="H46" s="22">
        <f>Tabla3[[#This Row],[B.I. IMPORT ADJUDICAT]]*Tabla3[[#This Row],[% IVA]]</f>
        <v>345.63900000000001</v>
      </c>
      <c r="I46" s="22">
        <f>Tabla3[[#This Row],[B.I. IMPORT ADJUDICAT]]+Tabla3[[#This Row],[IMPORT IVA]]</f>
        <v>1991.5390000000002</v>
      </c>
      <c r="J46" s="11" t="s">
        <v>115</v>
      </c>
      <c r="K46" t="s">
        <v>527</v>
      </c>
    </row>
    <row r="47" spans="1:11" x14ac:dyDescent="0.25">
      <c r="A47" t="s">
        <v>10</v>
      </c>
      <c r="B47" s="4" t="s">
        <v>1118</v>
      </c>
      <c r="C47" t="s">
        <v>11</v>
      </c>
      <c r="D47" t="s">
        <v>1172</v>
      </c>
      <c r="E47" t="s">
        <v>1221</v>
      </c>
      <c r="F47" s="2">
        <v>1020</v>
      </c>
      <c r="G47" s="1">
        <v>0.21</v>
      </c>
      <c r="H47" s="3">
        <f>Tabla3[[#This Row],[B.I. IMPORT ADJUDICAT]]*Tabla3[[#This Row],[% IVA]]</f>
        <v>214.2</v>
      </c>
      <c r="I47" s="3">
        <f>Tabla3[[#This Row],[B.I. IMPORT ADJUDICAT]]+Tabla3[[#This Row],[IMPORT IVA]]</f>
        <v>1234.2</v>
      </c>
      <c r="J47" s="5" t="s">
        <v>112</v>
      </c>
      <c r="K47" t="s">
        <v>120</v>
      </c>
    </row>
    <row r="48" spans="1:11" x14ac:dyDescent="0.25">
      <c r="A48" s="14" t="s">
        <v>10</v>
      </c>
      <c r="B48" s="25" t="s">
        <v>566</v>
      </c>
      <c r="C48" s="25" t="s">
        <v>947</v>
      </c>
      <c r="D48" s="14" t="s">
        <v>651</v>
      </c>
      <c r="E48" s="14" t="s">
        <v>776</v>
      </c>
      <c r="F48" s="28">
        <v>600</v>
      </c>
      <c r="G48" s="16">
        <v>0</v>
      </c>
      <c r="H48" s="17">
        <f>Tabla3[[#This Row],[B.I. IMPORT ADJUDICAT]]*Tabla3[[#This Row],[% IVA]]</f>
        <v>0</v>
      </c>
      <c r="I48" s="17">
        <f>Tabla3[[#This Row],[B.I. IMPORT ADJUDICAT]]+Tabla3[[#This Row],[IMPORT IVA]]</f>
        <v>600</v>
      </c>
      <c r="J48" s="29" t="s">
        <v>529</v>
      </c>
      <c r="K48" s="14" t="s">
        <v>842</v>
      </c>
    </row>
    <row r="49" spans="1:11" x14ac:dyDescent="0.25">
      <c r="A49" t="s">
        <v>10</v>
      </c>
      <c r="B49" s="4" t="s">
        <v>1100</v>
      </c>
      <c r="C49" t="s">
        <v>9</v>
      </c>
      <c r="D49" t="s">
        <v>1154</v>
      </c>
      <c r="E49" t="s">
        <v>1207</v>
      </c>
      <c r="F49" s="2">
        <v>2160</v>
      </c>
      <c r="G49" s="1">
        <v>0.21</v>
      </c>
      <c r="H49" s="3">
        <f>Tabla3[[#This Row],[B.I. IMPORT ADJUDICAT]]*Tabla3[[#This Row],[% IVA]]</f>
        <v>453.59999999999997</v>
      </c>
      <c r="I49" s="3">
        <f>Tabla3[[#This Row],[B.I. IMPORT ADJUDICAT]]+Tabla3[[#This Row],[IMPORT IVA]]</f>
        <v>2613.6</v>
      </c>
      <c r="J49" s="5" t="s">
        <v>926</v>
      </c>
      <c r="K49" t="s">
        <v>120</v>
      </c>
    </row>
    <row r="50" spans="1:11" x14ac:dyDescent="0.25">
      <c r="A50" t="s">
        <v>10</v>
      </c>
      <c r="B50" s="4" t="s">
        <v>869</v>
      </c>
      <c r="C50" t="s">
        <v>9</v>
      </c>
      <c r="D50" t="s">
        <v>871</v>
      </c>
      <c r="E50" t="s">
        <v>873</v>
      </c>
      <c r="F50" s="26">
        <v>8500</v>
      </c>
      <c r="G50" s="1">
        <v>0.21</v>
      </c>
      <c r="H50" s="3">
        <f>Tabla3[[#This Row],[B.I. IMPORT ADJUDICAT]]*Tabla3[[#This Row],[% IVA]]</f>
        <v>1785</v>
      </c>
      <c r="I50" s="3">
        <f>Tabla3[[#This Row],[B.I. IMPORT ADJUDICAT]]+Tabla3[[#This Row],[IMPORT IVA]]</f>
        <v>10285</v>
      </c>
      <c r="J50" s="27" t="s">
        <v>875</v>
      </c>
      <c r="K50" t="s">
        <v>876</v>
      </c>
    </row>
    <row r="51" spans="1:11" x14ac:dyDescent="0.25">
      <c r="A51" t="s">
        <v>10</v>
      </c>
      <c r="B51" s="4" t="s">
        <v>1139</v>
      </c>
      <c r="C51" t="s">
        <v>9</v>
      </c>
      <c r="D51" t="s">
        <v>1192</v>
      </c>
      <c r="E51" t="s">
        <v>1237</v>
      </c>
      <c r="F51" s="2">
        <v>1000</v>
      </c>
      <c r="G51" s="1">
        <v>0</v>
      </c>
      <c r="H51" s="3">
        <f>Tabla3[[#This Row],[B.I. IMPORT ADJUDICAT]]*Tabla3[[#This Row],[% IVA]]</f>
        <v>0</v>
      </c>
      <c r="I51" s="3">
        <f>Tabla3[[#This Row],[B.I. IMPORT ADJUDICAT]]+Tabla3[[#This Row],[IMPORT IVA]]</f>
        <v>1000</v>
      </c>
      <c r="J51" s="5" t="s">
        <v>112</v>
      </c>
      <c r="K51" t="s">
        <v>120</v>
      </c>
    </row>
    <row r="52" spans="1:11" x14ac:dyDescent="0.25">
      <c r="A52" t="s">
        <v>10</v>
      </c>
      <c r="B52" s="4" t="s">
        <v>1152</v>
      </c>
      <c r="C52" t="s">
        <v>9</v>
      </c>
      <c r="D52" t="s">
        <v>1205</v>
      </c>
      <c r="E52" t="s">
        <v>1237</v>
      </c>
      <c r="F52" s="2">
        <v>750</v>
      </c>
      <c r="G52" s="1">
        <v>0</v>
      </c>
      <c r="H52" s="3">
        <f>Tabla3[[#This Row],[B.I. IMPORT ADJUDICAT]]*Tabla3[[#This Row],[% IVA]]</f>
        <v>0</v>
      </c>
      <c r="I52" s="3">
        <f>Tabla3[[#This Row],[B.I. IMPORT ADJUDICAT]]+Tabla3[[#This Row],[IMPORT IVA]]</f>
        <v>750</v>
      </c>
      <c r="J52" s="5" t="s">
        <v>112</v>
      </c>
      <c r="K52" t="s">
        <v>120</v>
      </c>
    </row>
    <row r="53" spans="1:11" x14ac:dyDescent="0.25">
      <c r="A53" s="14" t="s">
        <v>10</v>
      </c>
      <c r="B53" s="25" t="s">
        <v>566</v>
      </c>
      <c r="C53" s="25" t="s">
        <v>947</v>
      </c>
      <c r="D53" s="14" t="s">
        <v>630</v>
      </c>
      <c r="E53" s="14" t="s">
        <v>756</v>
      </c>
      <c r="F53" s="28">
        <v>1210</v>
      </c>
      <c r="G53" s="16">
        <v>0</v>
      </c>
      <c r="H53" s="17">
        <f>Tabla3[[#This Row],[B.I. IMPORT ADJUDICAT]]*Tabla3[[#This Row],[% IVA]]</f>
        <v>0</v>
      </c>
      <c r="I53" s="17">
        <f>Tabla3[[#This Row],[B.I. IMPORT ADJUDICAT]]+Tabla3[[#This Row],[IMPORT IVA]]</f>
        <v>1210</v>
      </c>
      <c r="J53" s="29" t="s">
        <v>529</v>
      </c>
      <c r="K53" s="14" t="s">
        <v>842</v>
      </c>
    </row>
    <row r="54" spans="1:11" x14ac:dyDescent="0.25">
      <c r="A54" t="s">
        <v>10</v>
      </c>
      <c r="B54" s="4" t="s">
        <v>1128</v>
      </c>
      <c r="C54" t="s">
        <v>9</v>
      </c>
      <c r="D54" t="s">
        <v>1181</v>
      </c>
      <c r="E54" t="s">
        <v>1228</v>
      </c>
      <c r="F54" s="2">
        <v>800</v>
      </c>
      <c r="G54" s="1">
        <v>0.21</v>
      </c>
      <c r="H54" s="3">
        <f>Tabla3[[#This Row],[B.I. IMPORT ADJUDICAT]]*Tabla3[[#This Row],[% IVA]]</f>
        <v>168</v>
      </c>
      <c r="I54" s="3">
        <f>Tabla3[[#This Row],[B.I. IMPORT ADJUDICAT]]+Tabla3[[#This Row],[IMPORT IVA]]</f>
        <v>968</v>
      </c>
      <c r="K54" t="s">
        <v>120</v>
      </c>
    </row>
    <row r="55" spans="1:11" x14ac:dyDescent="0.25">
      <c r="A55" t="s">
        <v>10</v>
      </c>
      <c r="B55" s="4" t="s">
        <v>868</v>
      </c>
      <c r="C55" t="s">
        <v>9</v>
      </c>
      <c r="D55" t="s">
        <v>870</v>
      </c>
      <c r="E55" t="s">
        <v>872</v>
      </c>
      <c r="F55" s="26">
        <v>1680</v>
      </c>
      <c r="G55" s="1">
        <v>0</v>
      </c>
      <c r="H55" s="3">
        <f>Tabla3[[#This Row],[B.I. IMPORT ADJUDICAT]]*Tabla3[[#This Row],[% IVA]]</f>
        <v>0</v>
      </c>
      <c r="I55" s="3">
        <f>Tabla3[[#This Row],[B.I. IMPORT ADJUDICAT]]+Tabla3[[#This Row],[IMPORT IVA]]</f>
        <v>1680</v>
      </c>
      <c r="J55" s="27" t="s">
        <v>874</v>
      </c>
      <c r="K55" t="s">
        <v>876</v>
      </c>
    </row>
    <row r="56" spans="1:11" x14ac:dyDescent="0.25">
      <c r="A56" s="14" t="s">
        <v>10</v>
      </c>
      <c r="B56" s="25" t="s">
        <v>566</v>
      </c>
      <c r="C56" s="25" t="s">
        <v>947</v>
      </c>
      <c r="D56" s="14" t="s">
        <v>628</v>
      </c>
      <c r="E56" s="14" t="s">
        <v>754</v>
      </c>
      <c r="F56" s="28">
        <v>10000</v>
      </c>
      <c r="G56" s="16">
        <v>0</v>
      </c>
      <c r="H56" s="17">
        <f>Tabla3[[#This Row],[B.I. IMPORT ADJUDICAT]]*Tabla3[[#This Row],[% IVA]]</f>
        <v>0</v>
      </c>
      <c r="I56" s="17">
        <f>Tabla3[[#This Row],[B.I. IMPORT ADJUDICAT]]+Tabla3[[#This Row],[IMPORT IVA]]</f>
        <v>10000</v>
      </c>
      <c r="J56" s="29" t="s">
        <v>529</v>
      </c>
      <c r="K56" s="14" t="s">
        <v>842</v>
      </c>
    </row>
    <row r="57" spans="1:11" x14ac:dyDescent="0.25">
      <c r="A57" s="14" t="s">
        <v>10</v>
      </c>
      <c r="B57" s="25" t="s">
        <v>566</v>
      </c>
      <c r="C57" s="25" t="s">
        <v>947</v>
      </c>
      <c r="D57" s="14" t="s">
        <v>675</v>
      </c>
      <c r="E57" s="14" t="s">
        <v>799</v>
      </c>
      <c r="F57" s="28">
        <v>2350</v>
      </c>
      <c r="G57" s="16">
        <v>0.21</v>
      </c>
      <c r="H57" s="17">
        <f>Tabla3[[#This Row],[B.I. IMPORT ADJUDICAT]]*Tabla3[[#This Row],[% IVA]]</f>
        <v>493.5</v>
      </c>
      <c r="I57" s="17">
        <f>Tabla3[[#This Row],[B.I. IMPORT ADJUDICAT]]+Tabla3[[#This Row],[IMPORT IVA]]</f>
        <v>2843.5</v>
      </c>
      <c r="J57" s="29" t="s">
        <v>529</v>
      </c>
      <c r="K57" s="14" t="s">
        <v>842</v>
      </c>
    </row>
    <row r="58" spans="1:11" x14ac:dyDescent="0.25">
      <c r="A58" s="14" t="s">
        <v>10</v>
      </c>
      <c r="B58" s="25" t="s">
        <v>566</v>
      </c>
      <c r="C58" s="25" t="s">
        <v>947</v>
      </c>
      <c r="D58" s="14" t="s">
        <v>650</v>
      </c>
      <c r="E58" s="14" t="s">
        <v>775</v>
      </c>
      <c r="F58" s="28">
        <v>5000</v>
      </c>
      <c r="G58" s="16">
        <v>0</v>
      </c>
      <c r="H58" s="17">
        <f>Tabla3[[#This Row],[B.I. IMPORT ADJUDICAT]]*Tabla3[[#This Row],[% IVA]]</f>
        <v>0</v>
      </c>
      <c r="I58" s="17">
        <f>Tabla3[[#This Row],[B.I. IMPORT ADJUDICAT]]+Tabla3[[#This Row],[IMPORT IVA]]</f>
        <v>5000</v>
      </c>
      <c r="J58" s="29" t="s">
        <v>529</v>
      </c>
      <c r="K58" s="14" t="s">
        <v>842</v>
      </c>
    </row>
    <row r="59" spans="1:11" x14ac:dyDescent="0.25">
      <c r="A59" t="s">
        <v>10</v>
      </c>
      <c r="B59" s="13" t="s">
        <v>337</v>
      </c>
      <c r="C59" t="s">
        <v>14</v>
      </c>
      <c r="D59" t="s">
        <v>441</v>
      </c>
      <c r="E59" s="4" t="s">
        <v>518</v>
      </c>
      <c r="F59" s="6">
        <v>2218.5</v>
      </c>
      <c r="G59" s="1">
        <v>0.21</v>
      </c>
      <c r="H59" s="22">
        <f>Tabla3[[#This Row],[B.I. IMPORT ADJUDICAT]]*Tabla3[[#This Row],[% IVA]]</f>
        <v>465.88499999999999</v>
      </c>
      <c r="I59" s="22">
        <f>Tabla3[[#This Row],[B.I. IMPORT ADJUDICAT]]+Tabla3[[#This Row],[IMPORT IVA]]</f>
        <v>2684.3850000000002</v>
      </c>
      <c r="J59" s="11" t="s">
        <v>529</v>
      </c>
      <c r="K59" t="s">
        <v>583</v>
      </c>
    </row>
    <row r="60" spans="1:11" x14ac:dyDescent="0.25">
      <c r="A60" s="14" t="s">
        <v>10</v>
      </c>
      <c r="B60" s="25" t="s">
        <v>566</v>
      </c>
      <c r="C60" s="25" t="s">
        <v>947</v>
      </c>
      <c r="D60" s="14" t="s">
        <v>652</v>
      </c>
      <c r="E60" s="14" t="s">
        <v>777</v>
      </c>
      <c r="F60" s="28">
        <v>600</v>
      </c>
      <c r="G60" s="16">
        <v>0</v>
      </c>
      <c r="H60" s="17">
        <f>Tabla3[[#This Row],[B.I. IMPORT ADJUDICAT]]*Tabla3[[#This Row],[% IVA]]</f>
        <v>0</v>
      </c>
      <c r="I60" s="17">
        <f>Tabla3[[#This Row],[B.I. IMPORT ADJUDICAT]]+Tabla3[[#This Row],[IMPORT IVA]]</f>
        <v>600</v>
      </c>
      <c r="J60" s="29" t="s">
        <v>529</v>
      </c>
      <c r="K60" s="14" t="s">
        <v>842</v>
      </c>
    </row>
    <row r="61" spans="1:11" x14ac:dyDescent="0.25">
      <c r="A61" s="14" t="s">
        <v>10</v>
      </c>
      <c r="B61" s="25" t="s">
        <v>566</v>
      </c>
      <c r="C61" s="25" t="s">
        <v>947</v>
      </c>
      <c r="D61" s="14" t="s">
        <v>634</v>
      </c>
      <c r="E61" s="14" t="s">
        <v>759</v>
      </c>
      <c r="F61" s="28">
        <v>5000</v>
      </c>
      <c r="G61" s="16">
        <v>0</v>
      </c>
      <c r="H61" s="17">
        <f>Tabla3[[#This Row],[B.I. IMPORT ADJUDICAT]]*Tabla3[[#This Row],[% IVA]]</f>
        <v>0</v>
      </c>
      <c r="I61" s="17">
        <f>Tabla3[[#This Row],[B.I. IMPORT ADJUDICAT]]+Tabla3[[#This Row],[IMPORT IVA]]</f>
        <v>5000</v>
      </c>
      <c r="J61" s="29" t="s">
        <v>529</v>
      </c>
      <c r="K61" s="14" t="s">
        <v>842</v>
      </c>
    </row>
    <row r="62" spans="1:11" x14ac:dyDescent="0.25">
      <c r="A62" s="14" t="s">
        <v>10</v>
      </c>
      <c r="B62" s="25" t="s">
        <v>566</v>
      </c>
      <c r="C62" s="25" t="s">
        <v>947</v>
      </c>
      <c r="D62" s="14" t="s">
        <v>690</v>
      </c>
      <c r="E62" s="14" t="s">
        <v>810</v>
      </c>
      <c r="F62" s="28">
        <v>6000</v>
      </c>
      <c r="G62" s="16">
        <v>0</v>
      </c>
      <c r="H62" s="17">
        <f>Tabla3[[#This Row],[B.I. IMPORT ADJUDICAT]]*Tabla3[[#This Row],[% IVA]]</f>
        <v>0</v>
      </c>
      <c r="I62" s="17">
        <f>Tabla3[[#This Row],[B.I. IMPORT ADJUDICAT]]+Tabla3[[#This Row],[IMPORT IVA]]</f>
        <v>6000</v>
      </c>
      <c r="J62" s="29" t="s">
        <v>529</v>
      </c>
      <c r="K62" s="14" t="s">
        <v>842</v>
      </c>
    </row>
    <row r="63" spans="1:11" x14ac:dyDescent="0.25">
      <c r="A63" s="14" t="s">
        <v>10</v>
      </c>
      <c r="B63" s="25" t="s">
        <v>566</v>
      </c>
      <c r="C63" s="25" t="s">
        <v>947</v>
      </c>
      <c r="D63" s="14" t="s">
        <v>635</v>
      </c>
      <c r="E63" s="14" t="s">
        <v>760</v>
      </c>
      <c r="F63" s="28">
        <v>1320</v>
      </c>
      <c r="G63" s="16">
        <v>0.1</v>
      </c>
      <c r="H63" s="17">
        <f>Tabla3[[#This Row],[B.I. IMPORT ADJUDICAT]]*Tabla3[[#This Row],[% IVA]]</f>
        <v>132</v>
      </c>
      <c r="I63" s="17">
        <f>Tabla3[[#This Row],[B.I. IMPORT ADJUDICAT]]+Tabla3[[#This Row],[IMPORT IVA]]</f>
        <v>1452</v>
      </c>
      <c r="J63" s="29" t="s">
        <v>529</v>
      </c>
      <c r="K63" s="14" t="s">
        <v>842</v>
      </c>
    </row>
    <row r="64" spans="1:11" x14ac:dyDescent="0.25">
      <c r="A64" t="s">
        <v>10</v>
      </c>
      <c r="B64" s="13" t="s">
        <v>264</v>
      </c>
      <c r="C64" t="s">
        <v>11</v>
      </c>
      <c r="D64" t="s">
        <v>366</v>
      </c>
      <c r="E64" s="4" t="s">
        <v>472</v>
      </c>
      <c r="F64" s="6">
        <v>114.43</v>
      </c>
      <c r="G64" s="1">
        <v>0.04</v>
      </c>
      <c r="H64" s="22">
        <f>Tabla3[[#This Row],[B.I. IMPORT ADJUDICAT]]*Tabla3[[#This Row],[% IVA]]</f>
        <v>4.5772000000000004</v>
      </c>
      <c r="I64" s="22">
        <f>Tabla3[[#This Row],[B.I. IMPORT ADJUDICAT]]+Tabla3[[#This Row],[IMPORT IVA]]</f>
        <v>119.00720000000001</v>
      </c>
      <c r="J64" s="11" t="s">
        <v>117</v>
      </c>
      <c r="K64" t="s">
        <v>527</v>
      </c>
    </row>
    <row r="65" spans="1:11" x14ac:dyDescent="0.25">
      <c r="A65" t="s">
        <v>10</v>
      </c>
      <c r="B65" s="13" t="s">
        <v>335</v>
      </c>
      <c r="C65" t="s">
        <v>11</v>
      </c>
      <c r="D65" t="s">
        <v>439</v>
      </c>
      <c r="E65" s="4" t="s">
        <v>472</v>
      </c>
      <c r="F65" s="6">
        <v>155.19</v>
      </c>
      <c r="G65" s="1">
        <v>0.04</v>
      </c>
      <c r="H65" s="22">
        <f>Tabla3[[#This Row],[B.I. IMPORT ADJUDICAT]]*Tabla3[[#This Row],[% IVA]]</f>
        <v>6.2076000000000002</v>
      </c>
      <c r="I65" s="22">
        <f>Tabla3[[#This Row],[B.I. IMPORT ADJUDICAT]]+Tabla3[[#This Row],[IMPORT IVA]]</f>
        <v>161.39760000000001</v>
      </c>
      <c r="J65" s="11" t="s">
        <v>117</v>
      </c>
      <c r="K65" t="s">
        <v>527</v>
      </c>
    </row>
    <row r="66" spans="1:11" x14ac:dyDescent="0.25">
      <c r="A66" s="14" t="s">
        <v>10</v>
      </c>
      <c r="B66" s="25" t="s">
        <v>566</v>
      </c>
      <c r="C66" s="25" t="s">
        <v>947</v>
      </c>
      <c r="D66" s="14" t="s">
        <v>636</v>
      </c>
      <c r="E66" s="14" t="s">
        <v>761</v>
      </c>
      <c r="F66" s="28">
        <v>1990</v>
      </c>
      <c r="G66" s="16">
        <v>0.21</v>
      </c>
      <c r="H66" s="17">
        <f>Tabla3[[#This Row],[B.I. IMPORT ADJUDICAT]]*Tabla3[[#This Row],[% IVA]]</f>
        <v>417.9</v>
      </c>
      <c r="I66" s="17">
        <f>Tabla3[[#This Row],[B.I. IMPORT ADJUDICAT]]+Tabla3[[#This Row],[IMPORT IVA]]</f>
        <v>2407.9</v>
      </c>
      <c r="J66" s="29" t="s">
        <v>529</v>
      </c>
      <c r="K66" s="14" t="s">
        <v>842</v>
      </c>
    </row>
    <row r="67" spans="1:11" x14ac:dyDescent="0.25">
      <c r="A67" t="s">
        <v>10</v>
      </c>
      <c r="B67" s="4" t="s">
        <v>1132</v>
      </c>
      <c r="C67" t="s">
        <v>9</v>
      </c>
      <c r="D67" t="s">
        <v>1185</v>
      </c>
      <c r="E67" t="s">
        <v>1231</v>
      </c>
      <c r="F67" s="2">
        <v>327.27</v>
      </c>
      <c r="G67" s="1">
        <v>0.1</v>
      </c>
      <c r="H67" s="3">
        <f>Tabla3[[#This Row],[B.I. IMPORT ADJUDICAT]]*Tabla3[[#This Row],[% IVA]]</f>
        <v>32.726999999999997</v>
      </c>
      <c r="I67" s="3">
        <f>Tabla3[[#This Row],[B.I. IMPORT ADJUDICAT]]+Tabla3[[#This Row],[IMPORT IVA]]</f>
        <v>359.99699999999996</v>
      </c>
      <c r="J67" s="5" t="s">
        <v>112</v>
      </c>
      <c r="K67" t="s">
        <v>120</v>
      </c>
    </row>
    <row r="68" spans="1:11" x14ac:dyDescent="0.25">
      <c r="A68" t="s">
        <v>10</v>
      </c>
      <c r="B68" t="s">
        <v>189</v>
      </c>
      <c r="C68" t="s">
        <v>9</v>
      </c>
      <c r="D68" t="s">
        <v>206</v>
      </c>
      <c r="E68" t="s">
        <v>218</v>
      </c>
      <c r="F68" s="6">
        <v>104.55</v>
      </c>
      <c r="G68" s="1">
        <v>0.1</v>
      </c>
      <c r="H68" s="22">
        <f>Tabla3[[#This Row],[B.I. IMPORT ADJUDICAT]]*Tabla3[[#This Row],[% IVA]]</f>
        <v>10.455</v>
      </c>
      <c r="I68" s="22">
        <f>Tabla3[[#This Row],[B.I. IMPORT ADJUDICAT]]+Tabla3[[#This Row],[IMPORT IVA]]</f>
        <v>115.005</v>
      </c>
      <c r="J68" s="10"/>
      <c r="K68" t="s">
        <v>584</v>
      </c>
    </row>
    <row r="69" spans="1:11" x14ac:dyDescent="0.25">
      <c r="A69" t="s">
        <v>10</v>
      </c>
      <c r="B69" t="s">
        <v>974</v>
      </c>
      <c r="C69" t="s">
        <v>9</v>
      </c>
      <c r="D69" t="s">
        <v>1024</v>
      </c>
      <c r="E69" t="s">
        <v>1064</v>
      </c>
      <c r="F69" s="6">
        <v>287.27</v>
      </c>
      <c r="G69" s="1">
        <v>0.1</v>
      </c>
      <c r="H69" s="3">
        <f>Tabla3[[#This Row],[B.I. IMPORT ADJUDICAT]]*Tabla3[[#This Row],[% IVA]]</f>
        <v>28.727</v>
      </c>
      <c r="I69" s="3">
        <f>Tabla3[[#This Row],[B.I. IMPORT ADJUDICAT]]+Tabla3[[#This Row],[IMPORT IVA]]</f>
        <v>315.99699999999996</v>
      </c>
      <c r="J69" s="5" t="s">
        <v>1094</v>
      </c>
      <c r="K69" t="s">
        <v>1081</v>
      </c>
    </row>
    <row r="70" spans="1:11" x14ac:dyDescent="0.25">
      <c r="A70" t="s">
        <v>10</v>
      </c>
      <c r="B70" t="s">
        <v>984</v>
      </c>
      <c r="C70" t="s">
        <v>9</v>
      </c>
      <c r="D70" t="s">
        <v>1034</v>
      </c>
      <c r="E70" t="s">
        <v>1064</v>
      </c>
      <c r="F70" s="6">
        <v>350</v>
      </c>
      <c r="G70" s="1">
        <v>0.1</v>
      </c>
      <c r="H70" s="3">
        <f>Tabla3[[#This Row],[B.I. IMPORT ADJUDICAT]]*Tabla3[[#This Row],[% IVA]]</f>
        <v>35</v>
      </c>
      <c r="I70" s="3">
        <f>Tabla3[[#This Row],[B.I. IMPORT ADJUDICAT]]+Tabla3[[#This Row],[IMPORT IVA]]</f>
        <v>385</v>
      </c>
      <c r="J70" s="7" t="s">
        <v>112</v>
      </c>
      <c r="K70" t="s">
        <v>1081</v>
      </c>
    </row>
    <row r="71" spans="1:11" x14ac:dyDescent="0.25">
      <c r="A71" t="s">
        <v>10</v>
      </c>
      <c r="B71" s="4" t="s">
        <v>1112</v>
      </c>
      <c r="C71" t="s">
        <v>9</v>
      </c>
      <c r="D71" t="s">
        <v>1166</v>
      </c>
      <c r="E71" t="s">
        <v>1064</v>
      </c>
      <c r="F71" s="2">
        <v>338.18</v>
      </c>
      <c r="G71" s="1">
        <v>0.1</v>
      </c>
      <c r="H71" s="3">
        <f>Tabla3[[#This Row],[B.I. IMPORT ADJUDICAT]]*Tabla3[[#This Row],[% IVA]]</f>
        <v>33.818000000000005</v>
      </c>
      <c r="I71" s="3">
        <f>Tabla3[[#This Row],[B.I. IMPORT ADJUDICAT]]+Tabla3[[#This Row],[IMPORT IVA]]</f>
        <v>371.99799999999999</v>
      </c>
      <c r="J71" s="5" t="s">
        <v>112</v>
      </c>
      <c r="K71" t="s">
        <v>120</v>
      </c>
    </row>
    <row r="72" spans="1:11" x14ac:dyDescent="0.25">
      <c r="A72" t="s">
        <v>10</v>
      </c>
      <c r="B72" s="4" t="s">
        <v>1120</v>
      </c>
      <c r="C72" t="s">
        <v>9</v>
      </c>
      <c r="D72" t="s">
        <v>1174</v>
      </c>
      <c r="E72" t="s">
        <v>1064</v>
      </c>
      <c r="F72" s="2">
        <v>2349.5</v>
      </c>
      <c r="G72" s="1">
        <v>0.1</v>
      </c>
      <c r="H72" s="3">
        <f>Tabla3[[#This Row],[B.I. IMPORT ADJUDICAT]]*Tabla3[[#This Row],[% IVA]]</f>
        <v>234.95000000000002</v>
      </c>
      <c r="I72" s="3">
        <f>Tabla3[[#This Row],[B.I. IMPORT ADJUDICAT]]+Tabla3[[#This Row],[IMPORT IVA]]</f>
        <v>2584.4499999999998</v>
      </c>
      <c r="J72" s="5" t="s">
        <v>118</v>
      </c>
      <c r="K72" t="s">
        <v>120</v>
      </c>
    </row>
    <row r="73" spans="1:11" x14ac:dyDescent="0.25">
      <c r="A73" t="s">
        <v>10</v>
      </c>
      <c r="B73" s="4" t="s">
        <v>1127</v>
      </c>
      <c r="C73" t="s">
        <v>9</v>
      </c>
      <c r="D73" t="s">
        <v>1180</v>
      </c>
      <c r="E73" t="s">
        <v>1064</v>
      </c>
      <c r="F73" s="2">
        <v>118.62</v>
      </c>
      <c r="G73" s="1">
        <v>0.1</v>
      </c>
      <c r="H73" s="3">
        <f>Tabla3[[#This Row],[B.I. IMPORT ADJUDICAT]]*Tabla3[[#This Row],[% IVA]]</f>
        <v>11.862000000000002</v>
      </c>
      <c r="I73" s="3">
        <f>Tabla3[[#This Row],[B.I. IMPORT ADJUDICAT]]+Tabla3[[#This Row],[IMPORT IVA]]</f>
        <v>130.482</v>
      </c>
      <c r="J73" s="5" t="s">
        <v>112</v>
      </c>
      <c r="K73" t="s">
        <v>120</v>
      </c>
    </row>
    <row r="74" spans="1:11" x14ac:dyDescent="0.25">
      <c r="A74" t="s">
        <v>15</v>
      </c>
      <c r="B74" s="4" t="s">
        <v>21</v>
      </c>
      <c r="C74" t="s">
        <v>9</v>
      </c>
      <c r="D74" t="s">
        <v>55</v>
      </c>
      <c r="E74" t="s">
        <v>89</v>
      </c>
      <c r="F74" s="24">
        <v>340</v>
      </c>
      <c r="G74" s="1">
        <v>0.1</v>
      </c>
      <c r="H74" s="22">
        <f>Tabla3[[#This Row],[B.I. IMPORT ADJUDICAT]]*Tabla3[[#This Row],[% IVA]]</f>
        <v>34</v>
      </c>
      <c r="I74" s="22">
        <f>Tabla3[[#This Row],[B.I. IMPORT ADJUDICAT]]+Tabla3[[#This Row],[IMPORT IVA]]</f>
        <v>374</v>
      </c>
      <c r="J74" s="10"/>
      <c r="K74" t="s">
        <v>120</v>
      </c>
    </row>
    <row r="75" spans="1:11" x14ac:dyDescent="0.25">
      <c r="A75" t="s">
        <v>15</v>
      </c>
      <c r="B75" s="4" t="s">
        <v>23</v>
      </c>
      <c r="C75" t="s">
        <v>9</v>
      </c>
      <c r="D75" t="s">
        <v>57</v>
      </c>
      <c r="E75" t="s">
        <v>89</v>
      </c>
      <c r="F75" s="24">
        <v>100</v>
      </c>
      <c r="G75" s="1">
        <v>0</v>
      </c>
      <c r="H75" s="22">
        <f>Tabla3[[#This Row],[B.I. IMPORT ADJUDICAT]]*Tabla3[[#This Row],[% IVA]]</f>
        <v>0</v>
      </c>
      <c r="I75" s="22">
        <f>Tabla3[[#This Row],[B.I. IMPORT ADJUDICAT]]+Tabla3[[#This Row],[IMPORT IVA]]</f>
        <v>100</v>
      </c>
      <c r="J75" s="10"/>
      <c r="K75" t="s">
        <v>120</v>
      </c>
    </row>
    <row r="76" spans="1:11" x14ac:dyDescent="0.25">
      <c r="A76" t="s">
        <v>15</v>
      </c>
      <c r="B76" s="4" t="s">
        <v>54</v>
      </c>
      <c r="C76" t="s">
        <v>9</v>
      </c>
      <c r="D76" t="s">
        <v>88</v>
      </c>
      <c r="E76" t="s">
        <v>89</v>
      </c>
      <c r="F76" s="24">
        <v>830</v>
      </c>
      <c r="G76" s="1">
        <v>0.1</v>
      </c>
      <c r="H76" s="3">
        <f>Tabla3[[#This Row],[B.I. IMPORT ADJUDICAT]]*Tabla3[[#This Row],[% IVA]]</f>
        <v>83</v>
      </c>
      <c r="I76" s="3">
        <f>Tabla3[[#This Row],[B.I. IMPORT ADJUDICAT]]+Tabla3[[#This Row],[IMPORT IVA]]</f>
        <v>913</v>
      </c>
      <c r="K76" t="s">
        <v>120</v>
      </c>
    </row>
    <row r="77" spans="1:11" x14ac:dyDescent="0.25">
      <c r="A77" t="s">
        <v>10</v>
      </c>
      <c r="B77" s="4" t="s">
        <v>1144</v>
      </c>
      <c r="C77" t="s">
        <v>9</v>
      </c>
      <c r="D77" t="s">
        <v>1197</v>
      </c>
      <c r="E77" t="s">
        <v>89</v>
      </c>
      <c r="F77" s="2">
        <v>350</v>
      </c>
      <c r="G77" s="1">
        <v>0.1</v>
      </c>
      <c r="H77" s="3">
        <f>Tabla3[[#This Row],[B.I. IMPORT ADJUDICAT]]*Tabla3[[#This Row],[% IVA]]</f>
        <v>35</v>
      </c>
      <c r="I77" s="3">
        <f>Tabla3[[#This Row],[B.I. IMPORT ADJUDICAT]]+Tabla3[[#This Row],[IMPORT IVA]]</f>
        <v>385</v>
      </c>
      <c r="J77" s="5" t="s">
        <v>112</v>
      </c>
      <c r="K77" t="s">
        <v>120</v>
      </c>
    </row>
    <row r="78" spans="1:11" x14ac:dyDescent="0.25">
      <c r="A78" t="s">
        <v>10</v>
      </c>
      <c r="B78" s="4" t="s">
        <v>1150</v>
      </c>
      <c r="C78" t="s">
        <v>9</v>
      </c>
      <c r="D78" t="s">
        <v>1203</v>
      </c>
      <c r="E78" t="s">
        <v>1244</v>
      </c>
      <c r="F78" s="2">
        <v>800</v>
      </c>
      <c r="G78" s="1">
        <v>0.1</v>
      </c>
      <c r="H78" s="3">
        <f>Tabla3[[#This Row],[B.I. IMPORT ADJUDICAT]]*Tabla3[[#This Row],[% IVA]]</f>
        <v>80</v>
      </c>
      <c r="I78" s="3">
        <f>Tabla3[[#This Row],[B.I. IMPORT ADJUDICAT]]+Tabla3[[#This Row],[IMPORT IVA]]</f>
        <v>880</v>
      </c>
      <c r="J78" s="5" t="s">
        <v>112</v>
      </c>
      <c r="K78" t="s">
        <v>120</v>
      </c>
    </row>
    <row r="79" spans="1:11" x14ac:dyDescent="0.25">
      <c r="A79" t="s">
        <v>15</v>
      </c>
      <c r="B79" s="4" t="s">
        <v>27</v>
      </c>
      <c r="C79" t="s">
        <v>9</v>
      </c>
      <c r="D79" t="s">
        <v>61</v>
      </c>
      <c r="E79" t="s">
        <v>93</v>
      </c>
      <c r="F79" s="24">
        <v>322.37</v>
      </c>
      <c r="G79" s="1">
        <v>0.1</v>
      </c>
      <c r="H79" s="22">
        <f>Tabla3[[#This Row],[B.I. IMPORT ADJUDICAT]]*Tabla3[[#This Row],[% IVA]]</f>
        <v>32.237000000000002</v>
      </c>
      <c r="I79" s="22">
        <f>Tabla3[[#This Row],[B.I. IMPORT ADJUDICAT]]+Tabla3[[#This Row],[IMPORT IVA]]</f>
        <v>354.60700000000003</v>
      </c>
      <c r="J79" s="10"/>
      <c r="K79" t="s">
        <v>120</v>
      </c>
    </row>
    <row r="80" spans="1:11" x14ac:dyDescent="0.25">
      <c r="A80" t="s">
        <v>15</v>
      </c>
      <c r="B80" s="4" t="s">
        <v>36</v>
      </c>
      <c r="C80" t="s">
        <v>9</v>
      </c>
      <c r="D80" t="s">
        <v>70</v>
      </c>
      <c r="E80" t="s">
        <v>93</v>
      </c>
      <c r="F80" s="24">
        <v>81.38</v>
      </c>
      <c r="G80" s="1">
        <v>0.1</v>
      </c>
      <c r="H80" s="3">
        <f>Tabla3[[#This Row],[B.I. IMPORT ADJUDICAT]]*Tabla3[[#This Row],[% IVA]]</f>
        <v>8.1379999999999999</v>
      </c>
      <c r="I80" s="3">
        <f>Tabla3[[#This Row],[B.I. IMPORT ADJUDICAT]]+Tabla3[[#This Row],[IMPORT IVA]]</f>
        <v>89.518000000000001</v>
      </c>
      <c r="J80" s="10"/>
      <c r="K80" t="s">
        <v>120</v>
      </c>
    </row>
    <row r="81" spans="1:11" x14ac:dyDescent="0.25">
      <c r="A81" t="s">
        <v>15</v>
      </c>
      <c r="B81" s="4" t="s">
        <v>37</v>
      </c>
      <c r="C81" t="s">
        <v>9</v>
      </c>
      <c r="D81" t="s">
        <v>71</v>
      </c>
      <c r="E81" t="s">
        <v>93</v>
      </c>
      <c r="F81" s="24">
        <v>1315.75</v>
      </c>
      <c r="G81" s="1">
        <v>0.1</v>
      </c>
      <c r="H81" s="3">
        <f>Tabla3[[#This Row],[B.I. IMPORT ADJUDICAT]]*Tabla3[[#This Row],[% IVA]]</f>
        <v>131.57500000000002</v>
      </c>
      <c r="I81" s="3">
        <f>Tabla3[[#This Row],[B.I. IMPORT ADJUDICAT]]+Tabla3[[#This Row],[IMPORT IVA]]</f>
        <v>1447.325</v>
      </c>
      <c r="J81" s="10"/>
      <c r="K81" t="s">
        <v>120</v>
      </c>
    </row>
    <row r="82" spans="1:11" x14ac:dyDescent="0.25">
      <c r="A82" t="s">
        <v>15</v>
      </c>
      <c r="B82" s="4" t="s">
        <v>40</v>
      </c>
      <c r="C82" t="s">
        <v>9</v>
      </c>
      <c r="D82" t="s">
        <v>71</v>
      </c>
      <c r="E82" t="s">
        <v>93</v>
      </c>
      <c r="F82" s="24">
        <v>399.55</v>
      </c>
      <c r="G82" s="1">
        <v>0.1</v>
      </c>
      <c r="H82" s="3">
        <f>Tabla3[[#This Row],[B.I. IMPORT ADJUDICAT]]*Tabla3[[#This Row],[% IVA]]</f>
        <v>39.955000000000005</v>
      </c>
      <c r="I82" s="3">
        <f>Tabla3[[#This Row],[B.I. IMPORT ADJUDICAT]]+Tabla3[[#This Row],[IMPORT IVA]]</f>
        <v>439.505</v>
      </c>
      <c r="J82" s="10"/>
      <c r="K82" t="s">
        <v>120</v>
      </c>
    </row>
    <row r="83" spans="1:11" x14ac:dyDescent="0.25">
      <c r="A83" t="s">
        <v>10</v>
      </c>
      <c r="B83" s="13" t="s">
        <v>272</v>
      </c>
      <c r="C83" t="s">
        <v>9</v>
      </c>
      <c r="D83" t="s">
        <v>374</v>
      </c>
      <c r="E83" s="4" t="s">
        <v>479</v>
      </c>
      <c r="F83" s="6">
        <v>151.91999999999999</v>
      </c>
      <c r="G83" s="1">
        <v>0.21</v>
      </c>
      <c r="H83" s="22">
        <f>Tabla3[[#This Row],[B.I. IMPORT ADJUDICAT]]*Tabla3[[#This Row],[% IVA]]</f>
        <v>31.903199999999995</v>
      </c>
      <c r="I83" s="22">
        <f>Tabla3[[#This Row],[B.I. IMPORT ADJUDICAT]]+Tabla3[[#This Row],[IMPORT IVA]]</f>
        <v>183.82319999999999</v>
      </c>
      <c r="J83" s="11" t="s">
        <v>117</v>
      </c>
      <c r="K83" t="s">
        <v>527</v>
      </c>
    </row>
    <row r="84" spans="1:11" x14ac:dyDescent="0.25">
      <c r="A84" t="s">
        <v>10</v>
      </c>
      <c r="B84" s="13" t="s">
        <v>297</v>
      </c>
      <c r="C84" t="s">
        <v>9</v>
      </c>
      <c r="D84" t="s">
        <v>400</v>
      </c>
      <c r="E84" s="4" t="s">
        <v>479</v>
      </c>
      <c r="F84" s="6">
        <v>449.93</v>
      </c>
      <c r="G84" s="1">
        <v>0.21</v>
      </c>
      <c r="H84" s="22">
        <f>Tabla3[[#This Row],[B.I. IMPORT ADJUDICAT]]*Tabla3[[#This Row],[% IVA]]</f>
        <v>94.485299999999995</v>
      </c>
      <c r="I84" s="22">
        <f>Tabla3[[#This Row],[B.I. IMPORT ADJUDICAT]]+Tabla3[[#This Row],[IMPORT IVA]]</f>
        <v>544.4153</v>
      </c>
      <c r="J84" s="11" t="s">
        <v>118</v>
      </c>
      <c r="K84" t="s">
        <v>527</v>
      </c>
    </row>
    <row r="85" spans="1:11" x14ac:dyDescent="0.25">
      <c r="A85" t="s">
        <v>10</v>
      </c>
      <c r="B85" s="13" t="s">
        <v>298</v>
      </c>
      <c r="C85" t="s">
        <v>9</v>
      </c>
      <c r="D85" t="s">
        <v>401</v>
      </c>
      <c r="E85" s="4" t="s">
        <v>479</v>
      </c>
      <c r="F85" s="6">
        <v>973.05</v>
      </c>
      <c r="G85" s="1">
        <v>0.21</v>
      </c>
      <c r="H85" s="22">
        <f>Tabla3[[#This Row],[B.I. IMPORT ADJUDICAT]]*Tabla3[[#This Row],[% IVA]]</f>
        <v>204.34049999999999</v>
      </c>
      <c r="I85" s="22">
        <f>Tabla3[[#This Row],[B.I. IMPORT ADJUDICAT]]+Tabla3[[#This Row],[IMPORT IVA]]</f>
        <v>1177.3905</v>
      </c>
      <c r="J85" s="11" t="s">
        <v>118</v>
      </c>
      <c r="K85" t="s">
        <v>527</v>
      </c>
    </row>
    <row r="86" spans="1:11" x14ac:dyDescent="0.25">
      <c r="A86" t="s">
        <v>10</v>
      </c>
      <c r="B86" s="13" t="s">
        <v>312</v>
      </c>
      <c r="C86" t="s">
        <v>9</v>
      </c>
      <c r="D86" t="s">
        <v>415</v>
      </c>
      <c r="E86" s="4" t="s">
        <v>479</v>
      </c>
      <c r="F86" s="6">
        <v>578.71</v>
      </c>
      <c r="G86" s="1">
        <v>0.21</v>
      </c>
      <c r="H86" s="22">
        <f>Tabla3[[#This Row],[B.I. IMPORT ADJUDICAT]]*Tabla3[[#This Row],[% IVA]]</f>
        <v>121.5291</v>
      </c>
      <c r="I86" s="22">
        <f>Tabla3[[#This Row],[B.I. IMPORT ADJUDICAT]]+Tabla3[[#This Row],[IMPORT IVA]]</f>
        <v>700.23910000000001</v>
      </c>
      <c r="J86" s="11"/>
      <c r="K86" t="s">
        <v>527</v>
      </c>
    </row>
    <row r="87" spans="1:11" x14ac:dyDescent="0.25">
      <c r="A87" t="s">
        <v>10</v>
      </c>
      <c r="B87" s="13" t="s">
        <v>319</v>
      </c>
      <c r="C87" t="s">
        <v>9</v>
      </c>
      <c r="D87" t="s">
        <v>422</v>
      </c>
      <c r="E87" s="4" t="s">
        <v>479</v>
      </c>
      <c r="F87" s="6">
        <v>255.57</v>
      </c>
      <c r="G87" s="1">
        <v>0.21</v>
      </c>
      <c r="H87" s="22">
        <f>Tabla3[[#This Row],[B.I. IMPORT ADJUDICAT]]*Tabla3[[#This Row],[% IVA]]</f>
        <v>53.669699999999999</v>
      </c>
      <c r="I87" s="22">
        <f>Tabla3[[#This Row],[B.I. IMPORT ADJUDICAT]]+Tabla3[[#This Row],[IMPORT IVA]]</f>
        <v>309.23969999999997</v>
      </c>
      <c r="J87" s="11" t="s">
        <v>118</v>
      </c>
      <c r="K87" t="s">
        <v>527</v>
      </c>
    </row>
    <row r="88" spans="1:11" x14ac:dyDescent="0.25">
      <c r="A88" t="s">
        <v>10</v>
      </c>
      <c r="B88" s="13" t="s">
        <v>347</v>
      </c>
      <c r="C88" t="s">
        <v>9</v>
      </c>
      <c r="D88" t="s">
        <v>452</v>
      </c>
      <c r="E88" s="4" t="s">
        <v>479</v>
      </c>
      <c r="F88" s="6">
        <v>255.57</v>
      </c>
      <c r="G88" s="1">
        <v>0.21</v>
      </c>
      <c r="H88" s="22">
        <f>Tabla3[[#This Row],[B.I. IMPORT ADJUDICAT]]*Tabla3[[#This Row],[% IVA]]</f>
        <v>53.669699999999999</v>
      </c>
      <c r="I88" s="22">
        <f>Tabla3[[#This Row],[B.I. IMPORT ADJUDICAT]]+Tabla3[[#This Row],[IMPORT IVA]]</f>
        <v>309.23969999999997</v>
      </c>
      <c r="J88" s="11" t="s">
        <v>118</v>
      </c>
      <c r="K88" t="s">
        <v>527</v>
      </c>
    </row>
    <row r="89" spans="1:11" x14ac:dyDescent="0.25">
      <c r="A89" t="s">
        <v>10</v>
      </c>
      <c r="B89" s="13" t="s">
        <v>348</v>
      </c>
      <c r="C89" t="s">
        <v>9</v>
      </c>
      <c r="D89" t="s">
        <v>453</v>
      </c>
      <c r="E89" s="4" t="s">
        <v>479</v>
      </c>
      <c r="F89" s="6">
        <v>142.01</v>
      </c>
      <c r="G89" s="1">
        <v>0.21</v>
      </c>
      <c r="H89" s="22">
        <f>Tabla3[[#This Row],[B.I. IMPORT ADJUDICAT]]*Tabla3[[#This Row],[% IVA]]</f>
        <v>29.822099999999995</v>
      </c>
      <c r="I89" s="22">
        <f>Tabla3[[#This Row],[B.I. IMPORT ADJUDICAT]]+Tabla3[[#This Row],[IMPORT IVA]]</f>
        <v>171.8321</v>
      </c>
      <c r="J89" s="11" t="s">
        <v>118</v>
      </c>
      <c r="K89" t="s">
        <v>527</v>
      </c>
    </row>
    <row r="90" spans="1:11" x14ac:dyDescent="0.25">
      <c r="A90" t="s">
        <v>10</v>
      </c>
      <c r="B90" s="4" t="s">
        <v>234</v>
      </c>
      <c r="C90" t="s">
        <v>9</v>
      </c>
      <c r="D90" t="s">
        <v>241</v>
      </c>
      <c r="E90" t="s">
        <v>244</v>
      </c>
      <c r="F90" s="6">
        <v>365</v>
      </c>
      <c r="G90" s="1">
        <v>0.21</v>
      </c>
      <c r="H90" s="3">
        <f>Tabla3[[#This Row],[B.I. IMPORT ADJUDICAT]]*Tabla3[[#This Row],[% IVA]]</f>
        <v>76.649999999999991</v>
      </c>
      <c r="I90" s="3">
        <f>Tabla3[[#This Row],[B.I. IMPORT ADJUDICAT]]+Tabla3[[#This Row],[IMPORT IVA]]</f>
        <v>441.65</v>
      </c>
      <c r="K90" t="s">
        <v>248</v>
      </c>
    </row>
    <row r="91" spans="1:11" x14ac:dyDescent="0.25">
      <c r="A91" t="s">
        <v>10</v>
      </c>
      <c r="B91" s="13" t="s">
        <v>274</v>
      </c>
      <c r="C91" t="s">
        <v>14</v>
      </c>
      <c r="D91" t="s">
        <v>376</v>
      </c>
      <c r="E91" s="4" t="s">
        <v>481</v>
      </c>
      <c r="F91" s="6">
        <v>10925</v>
      </c>
      <c r="G91" s="1">
        <v>0.21</v>
      </c>
      <c r="H91" s="22">
        <f>Tabla3[[#This Row],[B.I. IMPORT ADJUDICAT]]*Tabla3[[#This Row],[% IVA]]</f>
        <v>2294.25</v>
      </c>
      <c r="I91" s="22">
        <f>Tabla3[[#This Row],[B.I. IMPORT ADJUDICAT]]+Tabla3[[#This Row],[IMPORT IVA]]</f>
        <v>13219.25</v>
      </c>
      <c r="J91" s="11" t="s">
        <v>533</v>
      </c>
      <c r="K91" t="s">
        <v>583</v>
      </c>
    </row>
    <row r="92" spans="1:11" x14ac:dyDescent="0.25">
      <c r="A92" t="s">
        <v>10</v>
      </c>
      <c r="B92" s="13" t="s">
        <v>329</v>
      </c>
      <c r="C92" t="s">
        <v>9</v>
      </c>
      <c r="D92" t="s">
        <v>433</v>
      </c>
      <c r="E92" s="4" t="s">
        <v>515</v>
      </c>
      <c r="F92" s="6">
        <v>181.33</v>
      </c>
      <c r="G92" s="1">
        <v>0.21</v>
      </c>
      <c r="H92" s="22">
        <f>Tabla3[[#This Row],[B.I. IMPORT ADJUDICAT]]*Tabla3[[#This Row],[% IVA]]</f>
        <v>38.079300000000003</v>
      </c>
      <c r="I92" s="22">
        <f>Tabla3[[#This Row],[B.I. IMPORT ADJUDICAT]]+Tabla3[[#This Row],[IMPORT IVA]]</f>
        <v>219.40930000000003</v>
      </c>
      <c r="J92" s="11" t="s">
        <v>117</v>
      </c>
      <c r="K92" t="s">
        <v>527</v>
      </c>
    </row>
    <row r="93" spans="1:11" x14ac:dyDescent="0.25">
      <c r="A93" t="s">
        <v>10</v>
      </c>
      <c r="B93" t="s">
        <v>1252</v>
      </c>
      <c r="C93" t="s">
        <v>9</v>
      </c>
      <c r="D93" t="s">
        <v>223</v>
      </c>
      <c r="E93" t="s">
        <v>226</v>
      </c>
      <c r="F93" s="6">
        <v>1860</v>
      </c>
      <c r="G93" s="1">
        <v>0.21</v>
      </c>
      <c r="H93" s="3">
        <f>Tabla3[[#This Row],[B.I. IMPORT ADJUDICAT]]*Tabla3[[#This Row],[% IVA]]</f>
        <v>390.59999999999997</v>
      </c>
      <c r="I93" s="3">
        <f>Tabla3[[#This Row],[B.I. IMPORT ADJUDICAT]]+Tabla3[[#This Row],[IMPORT IVA]]</f>
        <v>2250.6</v>
      </c>
      <c r="J93" s="7" t="s">
        <v>229</v>
      </c>
      <c r="K93" t="s">
        <v>230</v>
      </c>
    </row>
    <row r="94" spans="1:11" x14ac:dyDescent="0.25">
      <c r="A94" t="s">
        <v>10</v>
      </c>
      <c r="B94" s="13" t="s">
        <v>290</v>
      </c>
      <c r="C94" t="s">
        <v>14</v>
      </c>
      <c r="D94" t="s">
        <v>392</v>
      </c>
      <c r="E94" s="4" t="s">
        <v>491</v>
      </c>
      <c r="F94" s="6">
        <v>19950</v>
      </c>
      <c r="G94" s="1">
        <v>0.21</v>
      </c>
      <c r="H94" s="22">
        <f>Tabla3[[#This Row],[B.I. IMPORT ADJUDICAT]]*Tabla3[[#This Row],[% IVA]]</f>
        <v>4189.5</v>
      </c>
      <c r="I94" s="22">
        <f>Tabla3[[#This Row],[B.I. IMPORT ADJUDICAT]]+Tabla3[[#This Row],[IMPORT IVA]]</f>
        <v>24139.5</v>
      </c>
      <c r="J94" s="11" t="s">
        <v>537</v>
      </c>
      <c r="K94" t="s">
        <v>583</v>
      </c>
    </row>
    <row r="95" spans="1:11" x14ac:dyDescent="0.25">
      <c r="A95" t="s">
        <v>10</v>
      </c>
      <c r="B95" s="4" t="s">
        <v>239</v>
      </c>
      <c r="C95" t="s">
        <v>11</v>
      </c>
      <c r="D95" t="s">
        <v>242</v>
      </c>
      <c r="E95" t="s">
        <v>246</v>
      </c>
      <c r="F95" s="6">
        <v>2865.6</v>
      </c>
      <c r="G95" s="1">
        <v>0.21</v>
      </c>
      <c r="H95" s="3">
        <f>Tabla3[[#This Row],[B.I. IMPORT ADJUDICAT]]*Tabla3[[#This Row],[% IVA]]</f>
        <v>601.77599999999995</v>
      </c>
      <c r="I95" s="3">
        <f>Tabla3[[#This Row],[B.I. IMPORT ADJUDICAT]]+Tabla3[[#This Row],[IMPORT IVA]]</f>
        <v>3467.3759999999997</v>
      </c>
      <c r="K95" t="s">
        <v>248</v>
      </c>
    </row>
    <row r="96" spans="1:11" x14ac:dyDescent="0.25">
      <c r="A96" s="14" t="s">
        <v>10</v>
      </c>
      <c r="B96" s="25" t="s">
        <v>581</v>
      </c>
      <c r="C96" s="14" t="s">
        <v>947</v>
      </c>
      <c r="D96" s="14" t="s">
        <v>721</v>
      </c>
      <c r="E96" s="14" t="s">
        <v>833</v>
      </c>
      <c r="F96" s="28">
        <v>428.25</v>
      </c>
      <c r="G96" s="16">
        <v>0.21</v>
      </c>
      <c r="H96" s="17">
        <f>Tabla3[[#This Row],[B.I. IMPORT ADJUDICAT]]*Tabla3[[#This Row],[% IVA]]</f>
        <v>89.93249999999999</v>
      </c>
      <c r="I96" s="17">
        <f>Tabla3[[#This Row],[B.I. IMPORT ADJUDICAT]]+Tabla3[[#This Row],[IMPORT IVA]]</f>
        <v>518.1825</v>
      </c>
      <c r="J96" s="29" t="s">
        <v>112</v>
      </c>
      <c r="K96" s="14" t="s">
        <v>842</v>
      </c>
    </row>
    <row r="97" spans="1:11" x14ac:dyDescent="0.25">
      <c r="A97" s="14" t="s">
        <v>10</v>
      </c>
      <c r="B97" s="25" t="s">
        <v>551</v>
      </c>
      <c r="C97" s="25" t="s">
        <v>947</v>
      </c>
      <c r="D97" s="14" t="s">
        <v>600</v>
      </c>
      <c r="E97" s="14" t="s">
        <v>730</v>
      </c>
      <c r="F97" s="28">
        <v>299.7</v>
      </c>
      <c r="G97" s="16">
        <v>0.21</v>
      </c>
      <c r="H97" s="17">
        <f>Tabla3[[#This Row],[B.I. IMPORT ADJUDICAT]]*Tabla3[[#This Row],[% IVA]]</f>
        <v>62.936999999999998</v>
      </c>
      <c r="I97" s="17">
        <f>Tabla3[[#This Row],[B.I. IMPORT ADJUDICAT]]+Tabla3[[#This Row],[IMPORT IVA]]</f>
        <v>362.637</v>
      </c>
      <c r="J97" s="29" t="s">
        <v>115</v>
      </c>
      <c r="K97" s="14" t="s">
        <v>842</v>
      </c>
    </row>
    <row r="98" spans="1:11" x14ac:dyDescent="0.25">
      <c r="A98" s="14" t="s">
        <v>10</v>
      </c>
      <c r="B98" s="25" t="s">
        <v>566</v>
      </c>
      <c r="C98" s="25" t="s">
        <v>947</v>
      </c>
      <c r="D98" s="14" t="s">
        <v>670</v>
      </c>
      <c r="E98" s="14" t="s">
        <v>730</v>
      </c>
      <c r="F98" s="28">
        <v>6291.07</v>
      </c>
      <c r="G98" s="16">
        <v>0.21</v>
      </c>
      <c r="H98" s="17">
        <f>Tabla3[[#This Row],[B.I. IMPORT ADJUDICAT]]*Tabla3[[#This Row],[% IVA]]</f>
        <v>1321.1246999999998</v>
      </c>
      <c r="I98" s="17">
        <f>Tabla3[[#This Row],[B.I. IMPORT ADJUDICAT]]+Tabla3[[#This Row],[IMPORT IVA]]</f>
        <v>7612.1947</v>
      </c>
      <c r="J98" s="29" t="s">
        <v>529</v>
      </c>
      <c r="K98" s="14" t="s">
        <v>842</v>
      </c>
    </row>
    <row r="99" spans="1:11" x14ac:dyDescent="0.25">
      <c r="A99" t="s">
        <v>10</v>
      </c>
      <c r="B99" t="s">
        <v>220</v>
      </c>
      <c r="C99" t="s">
        <v>11</v>
      </c>
      <c r="D99" t="s">
        <v>222</v>
      </c>
      <c r="E99" t="s">
        <v>225</v>
      </c>
      <c r="F99" s="6">
        <v>245.23</v>
      </c>
      <c r="G99" s="1">
        <v>0.21</v>
      </c>
      <c r="H99" s="3">
        <f>Tabla3[[#This Row],[B.I. IMPORT ADJUDICAT]]*Tabla3[[#This Row],[% IVA]]</f>
        <v>51.498299999999993</v>
      </c>
      <c r="I99" s="3">
        <f>Tabla3[[#This Row],[B.I. IMPORT ADJUDICAT]]+Tabla3[[#This Row],[IMPORT IVA]]</f>
        <v>296.72829999999999</v>
      </c>
      <c r="J99" s="7" t="s">
        <v>228</v>
      </c>
      <c r="K99" t="s">
        <v>230</v>
      </c>
    </row>
    <row r="100" spans="1:11" x14ac:dyDescent="0.25">
      <c r="A100" t="s">
        <v>10</v>
      </c>
      <c r="B100" t="s">
        <v>966</v>
      </c>
      <c r="C100" t="s">
        <v>9</v>
      </c>
      <c r="D100" t="s">
        <v>1016</v>
      </c>
      <c r="E100" t="s">
        <v>225</v>
      </c>
      <c r="F100" s="6">
        <v>209</v>
      </c>
      <c r="G100" s="1">
        <v>0.21</v>
      </c>
      <c r="H100" s="3">
        <f>Tabla3[[#This Row],[B.I. IMPORT ADJUDICAT]]*Tabla3[[#This Row],[% IVA]]</f>
        <v>43.89</v>
      </c>
      <c r="I100" s="3">
        <f>Tabla3[[#This Row],[B.I. IMPORT ADJUDICAT]]+Tabla3[[#This Row],[IMPORT IVA]]</f>
        <v>252.89</v>
      </c>
      <c r="J100" s="5" t="s">
        <v>1091</v>
      </c>
      <c r="K100" t="s">
        <v>1081</v>
      </c>
    </row>
    <row r="101" spans="1:11" x14ac:dyDescent="0.25">
      <c r="A101" s="14" t="s">
        <v>10</v>
      </c>
      <c r="B101" s="25" t="s">
        <v>561</v>
      </c>
      <c r="C101" s="25" t="s">
        <v>947</v>
      </c>
      <c r="D101" s="14" t="s">
        <v>610</v>
      </c>
      <c r="E101" s="14" t="s">
        <v>738</v>
      </c>
      <c r="F101" s="28">
        <v>344.34</v>
      </c>
      <c r="G101" s="16">
        <v>0.21</v>
      </c>
      <c r="H101" s="17">
        <f>Tabla3[[#This Row],[B.I. IMPORT ADJUDICAT]]*Tabla3[[#This Row],[% IVA]]</f>
        <v>72.311399999999992</v>
      </c>
      <c r="I101" s="17">
        <f>Tabla3[[#This Row],[B.I. IMPORT ADJUDICAT]]+Tabla3[[#This Row],[IMPORT IVA]]</f>
        <v>416.65139999999997</v>
      </c>
      <c r="J101" s="29" t="s">
        <v>836</v>
      </c>
      <c r="K101" s="14" t="s">
        <v>842</v>
      </c>
    </row>
    <row r="102" spans="1:11" x14ac:dyDescent="0.25">
      <c r="A102" s="14" t="s">
        <v>10</v>
      </c>
      <c r="B102" s="25" t="s">
        <v>563</v>
      </c>
      <c r="C102" s="25" t="s">
        <v>947</v>
      </c>
      <c r="D102" s="14" t="s">
        <v>612</v>
      </c>
      <c r="E102" s="25" t="s">
        <v>738</v>
      </c>
      <c r="F102" s="28">
        <v>40</v>
      </c>
      <c r="G102" s="16">
        <v>0.21</v>
      </c>
      <c r="H102" s="17">
        <f>Tabla3[[#This Row],[B.I. IMPORT ADJUDICAT]]*Tabla3[[#This Row],[% IVA]]</f>
        <v>8.4</v>
      </c>
      <c r="I102" s="17">
        <f>Tabla3[[#This Row],[B.I. IMPORT ADJUDICAT]]+Tabla3[[#This Row],[IMPORT IVA]]</f>
        <v>48.4</v>
      </c>
      <c r="J102" s="29" t="s">
        <v>541</v>
      </c>
      <c r="K102" s="14" t="s">
        <v>842</v>
      </c>
    </row>
    <row r="103" spans="1:11" x14ac:dyDescent="0.25">
      <c r="A103" t="s">
        <v>10</v>
      </c>
      <c r="B103" s="13" t="s">
        <v>323</v>
      </c>
      <c r="C103" t="s">
        <v>11</v>
      </c>
      <c r="D103" t="s">
        <v>426</v>
      </c>
      <c r="E103" s="4" t="s">
        <v>513</v>
      </c>
      <c r="F103" s="6">
        <v>1951.92</v>
      </c>
      <c r="G103" s="1">
        <v>0.21</v>
      </c>
      <c r="H103" s="22">
        <f>Tabla3[[#This Row],[B.I. IMPORT ADJUDICAT]]*Tabla3[[#This Row],[% IVA]]</f>
        <v>409.90320000000003</v>
      </c>
      <c r="I103" s="22">
        <f>Tabla3[[#This Row],[B.I. IMPORT ADJUDICAT]]+Tabla3[[#This Row],[IMPORT IVA]]</f>
        <v>2361.8232000000003</v>
      </c>
      <c r="J103" s="11"/>
      <c r="K103" t="s">
        <v>527</v>
      </c>
    </row>
    <row r="104" spans="1:11" x14ac:dyDescent="0.25">
      <c r="A104" t="s">
        <v>10</v>
      </c>
      <c r="B104" t="s">
        <v>848</v>
      </c>
      <c r="C104" t="s">
        <v>9</v>
      </c>
      <c r="D104" t="s">
        <v>857</v>
      </c>
      <c r="E104" t="s">
        <v>864</v>
      </c>
      <c r="F104" s="6">
        <v>1300</v>
      </c>
      <c r="G104" s="1">
        <v>0.21</v>
      </c>
      <c r="H104" s="3">
        <f>Tabla3[[#This Row],[B.I. IMPORT ADJUDICAT]]*Tabla3[[#This Row],[% IVA]]</f>
        <v>273</v>
      </c>
      <c r="I104" s="3">
        <f>Tabla3[[#This Row],[B.I. IMPORT ADJUDICAT]]+Tabla3[[#This Row],[IMPORT IVA]]</f>
        <v>1573</v>
      </c>
      <c r="J104" s="7" t="s">
        <v>532</v>
      </c>
      <c r="K104" t="s">
        <v>861</v>
      </c>
    </row>
    <row r="105" spans="1:11" x14ac:dyDescent="0.25">
      <c r="A105" s="14" t="s">
        <v>10</v>
      </c>
      <c r="B105" s="25" t="s">
        <v>566</v>
      </c>
      <c r="C105" s="25" t="s">
        <v>947</v>
      </c>
      <c r="D105" s="14" t="s">
        <v>637</v>
      </c>
      <c r="E105" s="14" t="s">
        <v>762</v>
      </c>
      <c r="F105" s="28">
        <v>1650</v>
      </c>
      <c r="G105" s="16">
        <v>0.1</v>
      </c>
      <c r="H105" s="17">
        <f>Tabla3[[#This Row],[B.I. IMPORT ADJUDICAT]]*Tabla3[[#This Row],[% IVA]]</f>
        <v>165</v>
      </c>
      <c r="I105" s="17">
        <f>Tabla3[[#This Row],[B.I. IMPORT ADJUDICAT]]+Tabla3[[#This Row],[IMPORT IVA]]</f>
        <v>1815</v>
      </c>
      <c r="J105" s="29" t="s">
        <v>529</v>
      </c>
      <c r="K105" s="14" t="s">
        <v>842</v>
      </c>
    </row>
    <row r="106" spans="1:11" x14ac:dyDescent="0.25">
      <c r="A106" t="s">
        <v>10</v>
      </c>
      <c r="B106" s="4" t="s">
        <v>1106</v>
      </c>
      <c r="C106" t="s">
        <v>11</v>
      </c>
      <c r="D106" t="s">
        <v>1160</v>
      </c>
      <c r="E106" t="s">
        <v>1213</v>
      </c>
      <c r="F106" s="2">
        <v>407.03</v>
      </c>
      <c r="G106" s="1">
        <v>0.21</v>
      </c>
      <c r="H106" s="3">
        <f>Tabla3[[#This Row],[B.I. IMPORT ADJUDICAT]]*Tabla3[[#This Row],[% IVA]]</f>
        <v>85.476299999999995</v>
      </c>
      <c r="I106" s="3">
        <f>Tabla3[[#This Row],[B.I. IMPORT ADJUDICAT]]+Tabla3[[#This Row],[IMPORT IVA]]</f>
        <v>492.50629999999995</v>
      </c>
      <c r="J106" s="5" t="s">
        <v>112</v>
      </c>
      <c r="K106" t="s">
        <v>120</v>
      </c>
    </row>
    <row r="107" spans="1:11" x14ac:dyDescent="0.25">
      <c r="A107" s="14" t="s">
        <v>10</v>
      </c>
      <c r="B107" s="25" t="s">
        <v>566</v>
      </c>
      <c r="C107" s="25" t="s">
        <v>947</v>
      </c>
      <c r="D107" s="14" t="s">
        <v>638</v>
      </c>
      <c r="E107" s="14" t="s">
        <v>763</v>
      </c>
      <c r="F107" s="28">
        <v>1650</v>
      </c>
      <c r="G107" s="16">
        <v>0.1</v>
      </c>
      <c r="H107" s="17">
        <f>Tabla3[[#This Row],[B.I. IMPORT ADJUDICAT]]*Tabla3[[#This Row],[% IVA]]</f>
        <v>165</v>
      </c>
      <c r="I107" s="17">
        <f>Tabla3[[#This Row],[B.I. IMPORT ADJUDICAT]]+Tabla3[[#This Row],[IMPORT IVA]]</f>
        <v>1815</v>
      </c>
      <c r="J107" s="29" t="s">
        <v>529</v>
      </c>
      <c r="K107" s="14" t="s">
        <v>842</v>
      </c>
    </row>
    <row r="108" spans="1:11" x14ac:dyDescent="0.25">
      <c r="A108" t="s">
        <v>10</v>
      </c>
      <c r="B108" s="13" t="s">
        <v>307</v>
      </c>
      <c r="C108" t="s">
        <v>9</v>
      </c>
      <c r="D108" t="s">
        <v>410</v>
      </c>
      <c r="E108" s="4" t="s">
        <v>505</v>
      </c>
      <c r="F108" s="6">
        <v>223.33</v>
      </c>
      <c r="G108" s="1">
        <v>0.21</v>
      </c>
      <c r="H108" s="22">
        <f>Tabla3[[#This Row],[B.I. IMPORT ADJUDICAT]]*Tabla3[[#This Row],[% IVA]]</f>
        <v>46.899300000000004</v>
      </c>
      <c r="I108" s="22">
        <f>Tabla3[[#This Row],[B.I. IMPORT ADJUDICAT]]+Tabla3[[#This Row],[IMPORT IVA]]</f>
        <v>270.22930000000002</v>
      </c>
      <c r="J108" s="11" t="s">
        <v>117</v>
      </c>
      <c r="K108" t="s">
        <v>527</v>
      </c>
    </row>
    <row r="109" spans="1:11" x14ac:dyDescent="0.25">
      <c r="A109" t="s">
        <v>10</v>
      </c>
      <c r="B109" s="13" t="s">
        <v>326</v>
      </c>
      <c r="C109" t="s">
        <v>9</v>
      </c>
      <c r="D109" t="s">
        <v>430</v>
      </c>
      <c r="E109" s="4" t="s">
        <v>505</v>
      </c>
      <c r="F109" s="6">
        <v>261.56</v>
      </c>
      <c r="G109" s="1">
        <v>0.21</v>
      </c>
      <c r="H109" s="22">
        <f>Tabla3[[#This Row],[B.I. IMPORT ADJUDICAT]]*Tabla3[[#This Row],[% IVA]]</f>
        <v>54.927599999999998</v>
      </c>
      <c r="I109" s="22">
        <f>Tabla3[[#This Row],[B.I. IMPORT ADJUDICAT]]+Tabla3[[#This Row],[IMPORT IVA]]</f>
        <v>316.48759999999999</v>
      </c>
      <c r="J109" s="11" t="s">
        <v>117</v>
      </c>
      <c r="K109" t="s">
        <v>527</v>
      </c>
    </row>
    <row r="110" spans="1:11" x14ac:dyDescent="0.25">
      <c r="A110" s="14" t="s">
        <v>10</v>
      </c>
      <c r="B110" s="25" t="s">
        <v>566</v>
      </c>
      <c r="C110" s="25" t="s">
        <v>947</v>
      </c>
      <c r="D110" s="14" t="s">
        <v>639</v>
      </c>
      <c r="E110" s="14" t="s">
        <v>764</v>
      </c>
      <c r="F110" s="28">
        <v>500</v>
      </c>
      <c r="G110" s="16">
        <v>0</v>
      </c>
      <c r="H110" s="17">
        <f>Tabla3[[#This Row],[B.I. IMPORT ADJUDICAT]]*Tabla3[[#This Row],[% IVA]]</f>
        <v>0</v>
      </c>
      <c r="I110" s="17">
        <f>Tabla3[[#This Row],[B.I. IMPORT ADJUDICAT]]+Tabla3[[#This Row],[IMPORT IVA]]</f>
        <v>500</v>
      </c>
      <c r="J110" s="29" t="s">
        <v>529</v>
      </c>
      <c r="K110" s="14" t="s">
        <v>842</v>
      </c>
    </row>
    <row r="111" spans="1:11" x14ac:dyDescent="0.25">
      <c r="A111" t="s">
        <v>10</v>
      </c>
      <c r="B111" s="13" t="s">
        <v>259</v>
      </c>
      <c r="C111" t="s">
        <v>11</v>
      </c>
      <c r="D111" t="s">
        <v>360</v>
      </c>
      <c r="E111" s="4" t="s">
        <v>466</v>
      </c>
      <c r="F111" s="6">
        <v>682.66</v>
      </c>
      <c r="G111" s="1">
        <v>0.21</v>
      </c>
      <c r="H111" s="22">
        <f>Tabla3[[#This Row],[B.I. IMPORT ADJUDICAT]]*Tabla3[[#This Row],[% IVA]]</f>
        <v>143.3586</v>
      </c>
      <c r="I111" s="22">
        <f>Tabla3[[#This Row],[B.I. IMPORT ADJUDICAT]]+Tabla3[[#This Row],[IMPORT IVA]]</f>
        <v>826.01859999999999</v>
      </c>
      <c r="J111" s="11" t="s">
        <v>530</v>
      </c>
      <c r="K111" t="s">
        <v>527</v>
      </c>
    </row>
    <row r="112" spans="1:11" x14ac:dyDescent="0.25">
      <c r="A112" t="s">
        <v>10</v>
      </c>
      <c r="B112" s="13" t="s">
        <v>349</v>
      </c>
      <c r="C112" t="s">
        <v>11</v>
      </c>
      <c r="D112" t="s">
        <v>454</v>
      </c>
      <c r="E112" s="4" t="s">
        <v>466</v>
      </c>
      <c r="F112" s="6">
        <v>2241.94</v>
      </c>
      <c r="G112" s="1">
        <v>0.21</v>
      </c>
      <c r="H112" s="22">
        <f>Tabla3[[#This Row],[B.I. IMPORT ADJUDICAT]]*Tabla3[[#This Row],[% IVA]]</f>
        <v>470.80739999999997</v>
      </c>
      <c r="I112" s="22">
        <f>Tabla3[[#This Row],[B.I. IMPORT ADJUDICAT]]+Tabla3[[#This Row],[IMPORT IVA]]</f>
        <v>2712.7474000000002</v>
      </c>
      <c r="J112" s="11" t="s">
        <v>543</v>
      </c>
      <c r="K112" t="s">
        <v>527</v>
      </c>
    </row>
    <row r="113" spans="1:11" x14ac:dyDescent="0.25">
      <c r="A113" t="s">
        <v>10</v>
      </c>
      <c r="B113" s="13" t="s">
        <v>266</v>
      </c>
      <c r="C113" t="s">
        <v>14</v>
      </c>
      <c r="D113" t="s">
        <v>368</v>
      </c>
      <c r="E113" s="4" t="s">
        <v>474</v>
      </c>
      <c r="F113" s="6">
        <v>12520</v>
      </c>
      <c r="G113" s="1">
        <v>0.21</v>
      </c>
      <c r="H113" s="22">
        <f>Tabla3[[#This Row],[B.I. IMPORT ADJUDICAT]]*Tabla3[[#This Row],[% IVA]]</f>
        <v>2629.2</v>
      </c>
      <c r="I113" s="22">
        <f>Tabla3[[#This Row],[B.I. IMPORT ADJUDICAT]]+Tabla3[[#This Row],[IMPORT IVA]]</f>
        <v>15149.2</v>
      </c>
      <c r="J113" s="11" t="s">
        <v>532</v>
      </c>
      <c r="K113" t="s">
        <v>583</v>
      </c>
    </row>
    <row r="114" spans="1:11" x14ac:dyDescent="0.25">
      <c r="A114" s="14" t="s">
        <v>10</v>
      </c>
      <c r="B114" s="25" t="s">
        <v>582</v>
      </c>
      <c r="C114" s="14" t="s">
        <v>947</v>
      </c>
      <c r="D114" s="14" t="s">
        <v>722</v>
      </c>
      <c r="E114" s="14" t="s">
        <v>834</v>
      </c>
      <c r="F114" s="28">
        <v>2500</v>
      </c>
      <c r="G114" s="16">
        <v>0.21</v>
      </c>
      <c r="H114" s="17">
        <f>Tabla3[[#This Row],[B.I. IMPORT ADJUDICAT]]*Tabla3[[#This Row],[% IVA]]</f>
        <v>525</v>
      </c>
      <c r="I114" s="17">
        <f>Tabla3[[#This Row],[B.I. IMPORT ADJUDICAT]]+Tabla3[[#This Row],[IMPORT IVA]]</f>
        <v>3025</v>
      </c>
      <c r="J114" s="29" t="s">
        <v>112</v>
      </c>
      <c r="K114" s="14" t="s">
        <v>842</v>
      </c>
    </row>
    <row r="115" spans="1:11" x14ac:dyDescent="0.25">
      <c r="A115" t="s">
        <v>10</v>
      </c>
      <c r="B115" s="4" t="s">
        <v>1135</v>
      </c>
      <c r="C115" t="s">
        <v>9</v>
      </c>
      <c r="D115" t="s">
        <v>1188</v>
      </c>
      <c r="E115" t="s">
        <v>1234</v>
      </c>
      <c r="F115" s="2">
        <v>13400</v>
      </c>
      <c r="G115" s="1">
        <v>0.21</v>
      </c>
      <c r="H115" s="3">
        <f>Tabla3[[#This Row],[B.I. IMPORT ADJUDICAT]]*Tabla3[[#This Row],[% IVA]]</f>
        <v>2814</v>
      </c>
      <c r="I115" s="3">
        <f>Tabla3[[#This Row],[B.I. IMPORT ADJUDICAT]]+Tabla3[[#This Row],[IMPORT IVA]]</f>
        <v>16214</v>
      </c>
      <c r="J115" s="5" t="s">
        <v>541</v>
      </c>
      <c r="K115" t="s">
        <v>120</v>
      </c>
    </row>
    <row r="116" spans="1:11" x14ac:dyDescent="0.25">
      <c r="A116" t="s">
        <v>10</v>
      </c>
      <c r="B116" t="s">
        <v>928</v>
      </c>
      <c r="C116" t="s">
        <v>9</v>
      </c>
      <c r="D116" t="s">
        <v>934</v>
      </c>
      <c r="E116" t="s">
        <v>940</v>
      </c>
      <c r="F116" s="6">
        <v>7500</v>
      </c>
      <c r="G116" s="1">
        <v>0.21</v>
      </c>
      <c r="H116" s="3">
        <f>Tabla3[[#This Row],[B.I. IMPORT ADJUDICAT]]*Tabla3[[#This Row],[% IVA]]</f>
        <v>1575</v>
      </c>
      <c r="I116" s="3">
        <f>Tabla3[[#This Row],[B.I. IMPORT ADJUDICAT]]+Tabla3[[#This Row],[IMPORT IVA]]</f>
        <v>9075</v>
      </c>
      <c r="J116" s="7" t="s">
        <v>945</v>
      </c>
      <c r="K116" t="s">
        <v>946</v>
      </c>
    </row>
    <row r="117" spans="1:11" x14ac:dyDescent="0.25">
      <c r="A117" s="14" t="s">
        <v>10</v>
      </c>
      <c r="B117" s="25" t="s">
        <v>552</v>
      </c>
      <c r="C117" s="25" t="s">
        <v>947</v>
      </c>
      <c r="D117" s="14" t="s">
        <v>601</v>
      </c>
      <c r="E117" s="14" t="s">
        <v>731</v>
      </c>
      <c r="F117" s="28">
        <v>5000</v>
      </c>
      <c r="G117" s="16">
        <v>0.21</v>
      </c>
      <c r="H117" s="17">
        <f>Tabla3[[#This Row],[B.I. IMPORT ADJUDICAT]]*Tabla3[[#This Row],[% IVA]]</f>
        <v>1050</v>
      </c>
      <c r="I117" s="17">
        <f>Tabla3[[#This Row],[B.I. IMPORT ADJUDICAT]]+Tabla3[[#This Row],[IMPORT IVA]]</f>
        <v>6050</v>
      </c>
      <c r="J117" s="29" t="s">
        <v>839</v>
      </c>
      <c r="K117" s="14" t="s">
        <v>842</v>
      </c>
    </row>
    <row r="118" spans="1:11" x14ac:dyDescent="0.25">
      <c r="A118" t="s">
        <v>10</v>
      </c>
      <c r="B118" s="4" t="s">
        <v>1147</v>
      </c>
      <c r="C118" t="s">
        <v>9</v>
      </c>
      <c r="D118" t="s">
        <v>1200</v>
      </c>
      <c r="E118" t="s">
        <v>1241</v>
      </c>
      <c r="F118" s="2">
        <v>681.9</v>
      </c>
      <c r="G118" s="1">
        <v>0.1</v>
      </c>
      <c r="H118" s="3">
        <f>Tabla3[[#This Row],[B.I. IMPORT ADJUDICAT]]*Tabla3[[#This Row],[% IVA]]</f>
        <v>68.19</v>
      </c>
      <c r="I118" s="3">
        <f>Tabla3[[#This Row],[B.I. IMPORT ADJUDICAT]]+Tabla3[[#This Row],[IMPORT IVA]]</f>
        <v>750.08999999999992</v>
      </c>
      <c r="J118" s="5" t="s">
        <v>1247</v>
      </c>
      <c r="K118" t="s">
        <v>120</v>
      </c>
    </row>
    <row r="119" spans="1:11" x14ac:dyDescent="0.25">
      <c r="A119" t="s">
        <v>10</v>
      </c>
      <c r="B119" t="s">
        <v>849</v>
      </c>
      <c r="C119" t="s">
        <v>9</v>
      </c>
      <c r="D119" t="s">
        <v>858</v>
      </c>
      <c r="E119" t="s">
        <v>865</v>
      </c>
      <c r="F119" s="6">
        <v>3900</v>
      </c>
      <c r="G119" s="1">
        <v>0.21</v>
      </c>
      <c r="H119" s="3">
        <f>Tabla3[[#This Row],[B.I. IMPORT ADJUDICAT]]*Tabla3[[#This Row],[% IVA]]</f>
        <v>819</v>
      </c>
      <c r="I119" s="3">
        <f>Tabla3[[#This Row],[B.I. IMPORT ADJUDICAT]]+Tabla3[[#This Row],[IMPORT IVA]]</f>
        <v>4719</v>
      </c>
      <c r="J119" s="7" t="s">
        <v>113</v>
      </c>
      <c r="K119" t="s">
        <v>861</v>
      </c>
    </row>
    <row r="120" spans="1:11" x14ac:dyDescent="0.25">
      <c r="A120" t="s">
        <v>10</v>
      </c>
      <c r="B120" t="s">
        <v>846</v>
      </c>
      <c r="C120" t="s">
        <v>9</v>
      </c>
      <c r="D120" t="s">
        <v>855</v>
      </c>
      <c r="E120" t="s">
        <v>862</v>
      </c>
      <c r="F120" s="6">
        <v>6835</v>
      </c>
      <c r="G120" s="1">
        <v>0.21</v>
      </c>
      <c r="H120" s="3">
        <f>Tabla3[[#This Row],[B.I. IMPORT ADJUDICAT]]*Tabla3[[#This Row],[% IVA]]</f>
        <v>1435.35</v>
      </c>
      <c r="I120" s="3">
        <f>Tabla3[[#This Row],[B.I. IMPORT ADJUDICAT]]+Tabla3[[#This Row],[IMPORT IVA]]</f>
        <v>8270.35</v>
      </c>
      <c r="J120" s="7" t="s">
        <v>114</v>
      </c>
      <c r="K120" t="s">
        <v>861</v>
      </c>
    </row>
    <row r="121" spans="1:11" x14ac:dyDescent="0.25">
      <c r="A121" t="s">
        <v>10</v>
      </c>
      <c r="B121" t="s">
        <v>987</v>
      </c>
      <c r="C121" t="s">
        <v>11</v>
      </c>
      <c r="D121" t="s">
        <v>1037</v>
      </c>
      <c r="E121" t="s">
        <v>1074</v>
      </c>
      <c r="F121" s="6">
        <v>981.66</v>
      </c>
      <c r="G121" s="1">
        <v>0.21</v>
      </c>
      <c r="H121" s="3">
        <f>Tabla3[[#This Row],[B.I. IMPORT ADJUDICAT]]*Tabla3[[#This Row],[% IVA]]</f>
        <v>206.14859999999999</v>
      </c>
      <c r="I121" s="3">
        <f>Tabla3[[#This Row],[B.I. IMPORT ADJUDICAT]]+Tabla3[[#This Row],[IMPORT IVA]]</f>
        <v>1187.8085999999998</v>
      </c>
      <c r="J121" s="7" t="s">
        <v>1090</v>
      </c>
      <c r="K121" t="s">
        <v>1081</v>
      </c>
    </row>
    <row r="122" spans="1:11" x14ac:dyDescent="0.25">
      <c r="A122" t="s">
        <v>15</v>
      </c>
      <c r="B122" s="4" t="s">
        <v>51</v>
      </c>
      <c r="C122" t="s">
        <v>9</v>
      </c>
      <c r="D122" t="s">
        <v>85</v>
      </c>
      <c r="E122" t="s">
        <v>109</v>
      </c>
      <c r="F122" s="24">
        <v>13760.8</v>
      </c>
      <c r="G122" s="1">
        <v>0.21</v>
      </c>
      <c r="H122" s="3">
        <f>Tabla3[[#This Row],[B.I. IMPORT ADJUDICAT]]*Tabla3[[#This Row],[% IVA]]</f>
        <v>2889.7679999999996</v>
      </c>
      <c r="I122" s="3">
        <f>Tabla3[[#This Row],[B.I. IMPORT ADJUDICAT]]+Tabla3[[#This Row],[IMPORT IVA]]</f>
        <v>16650.567999999999</v>
      </c>
      <c r="K122" t="s">
        <v>120</v>
      </c>
    </row>
    <row r="123" spans="1:11" x14ac:dyDescent="0.25">
      <c r="A123" t="s">
        <v>10</v>
      </c>
      <c r="B123" s="4" t="s">
        <v>1138</v>
      </c>
      <c r="C123" t="s">
        <v>9</v>
      </c>
      <c r="D123" t="s">
        <v>1191</v>
      </c>
      <c r="E123" t="s">
        <v>109</v>
      </c>
      <c r="F123" s="2">
        <v>7438.02</v>
      </c>
      <c r="G123" s="1">
        <v>0.21</v>
      </c>
      <c r="H123" s="3">
        <f>Tabla3[[#This Row],[B.I. IMPORT ADJUDICAT]]*Tabla3[[#This Row],[% IVA]]</f>
        <v>1561.9842000000001</v>
      </c>
      <c r="I123" s="3">
        <f>Tabla3[[#This Row],[B.I. IMPORT ADJUDICAT]]+Tabla3[[#This Row],[IMPORT IVA]]</f>
        <v>9000.0042000000012</v>
      </c>
      <c r="J123" s="5" t="s">
        <v>169</v>
      </c>
      <c r="K123" t="s">
        <v>120</v>
      </c>
    </row>
    <row r="124" spans="1:11" x14ac:dyDescent="0.25">
      <c r="A124" t="s">
        <v>10</v>
      </c>
      <c r="B124" t="s">
        <v>878</v>
      </c>
      <c r="C124" t="s">
        <v>9</v>
      </c>
      <c r="D124" t="s">
        <v>896</v>
      </c>
      <c r="E124" t="s">
        <v>913</v>
      </c>
      <c r="F124" s="2">
        <v>300</v>
      </c>
      <c r="G124" s="1">
        <v>0.21</v>
      </c>
      <c r="H124" s="3">
        <f>Tabla3[[#This Row],[B.I. IMPORT ADJUDICAT]]*Tabla3[[#This Row],[% IVA]]</f>
        <v>63</v>
      </c>
      <c r="I124" s="3">
        <f>Tabla3[[#This Row],[B.I. IMPORT ADJUDICAT]]+Tabla3[[#This Row],[IMPORT IVA]]</f>
        <v>363</v>
      </c>
      <c r="J124" s="5" t="s">
        <v>926</v>
      </c>
      <c r="K124" t="s">
        <v>927</v>
      </c>
    </row>
    <row r="125" spans="1:11" x14ac:dyDescent="0.25">
      <c r="A125" t="s">
        <v>10</v>
      </c>
      <c r="B125" t="s">
        <v>894</v>
      </c>
      <c r="C125" t="s">
        <v>9</v>
      </c>
      <c r="D125" t="s">
        <v>912</v>
      </c>
      <c r="E125" t="s">
        <v>913</v>
      </c>
      <c r="F125" s="2">
        <v>454.54</v>
      </c>
      <c r="G125" s="1">
        <v>0.21</v>
      </c>
      <c r="H125" s="3">
        <f>Tabla3[[#This Row],[B.I. IMPORT ADJUDICAT]]*Tabla3[[#This Row],[% IVA]]</f>
        <v>95.453400000000002</v>
      </c>
      <c r="I125" s="3">
        <f>Tabla3[[#This Row],[B.I. IMPORT ADJUDICAT]]+Tabla3[[#This Row],[IMPORT IVA]]</f>
        <v>549.99340000000007</v>
      </c>
      <c r="J125" s="5" t="s">
        <v>112</v>
      </c>
      <c r="K125" t="s">
        <v>927</v>
      </c>
    </row>
    <row r="126" spans="1:11" x14ac:dyDescent="0.25">
      <c r="A126" t="s">
        <v>10</v>
      </c>
      <c r="B126" s="4" t="s">
        <v>237</v>
      </c>
      <c r="C126" t="s">
        <v>11</v>
      </c>
      <c r="D126" t="s">
        <v>242</v>
      </c>
      <c r="E126" t="s">
        <v>245</v>
      </c>
      <c r="F126" s="6">
        <v>107.8</v>
      </c>
      <c r="G126" s="1">
        <v>0.21</v>
      </c>
      <c r="H126" s="3">
        <f>Tabla3[[#This Row],[B.I. IMPORT ADJUDICAT]]*Tabla3[[#This Row],[% IVA]]</f>
        <v>22.637999999999998</v>
      </c>
      <c r="I126" s="3">
        <f>Tabla3[[#This Row],[B.I. IMPORT ADJUDICAT]]+Tabla3[[#This Row],[IMPORT IVA]]</f>
        <v>130.43799999999999</v>
      </c>
      <c r="K126" t="s">
        <v>248</v>
      </c>
    </row>
    <row r="127" spans="1:11" x14ac:dyDescent="0.25">
      <c r="A127" t="s">
        <v>10</v>
      </c>
      <c r="B127" s="25" t="s">
        <v>238</v>
      </c>
      <c r="C127" s="14" t="s">
        <v>9</v>
      </c>
      <c r="D127" s="14" t="s">
        <v>243</v>
      </c>
      <c r="E127" s="14" t="s">
        <v>245</v>
      </c>
      <c r="F127" s="15">
        <v>375.9</v>
      </c>
      <c r="G127" s="16">
        <v>0.21</v>
      </c>
      <c r="H127" s="3">
        <f>Tabla3[[#This Row],[B.I. IMPORT ADJUDICAT]]*Tabla3[[#This Row],[% IVA]]</f>
        <v>78.938999999999993</v>
      </c>
      <c r="I127" s="17">
        <f>Tabla3[[#This Row],[B.I. IMPORT ADJUDICAT]]+Tabla3[[#This Row],[IMPORT IVA]]</f>
        <v>454.83899999999994</v>
      </c>
      <c r="J127" s="18"/>
      <c r="K127" t="s">
        <v>248</v>
      </c>
    </row>
    <row r="128" spans="1:11" x14ac:dyDescent="0.25">
      <c r="A128" t="s">
        <v>10</v>
      </c>
      <c r="B128" s="13" t="s">
        <v>301</v>
      </c>
      <c r="C128" t="s">
        <v>11</v>
      </c>
      <c r="D128" t="s">
        <v>404</v>
      </c>
      <c r="E128" s="4" t="s">
        <v>500</v>
      </c>
      <c r="F128" s="6">
        <v>4118.6499999999996</v>
      </c>
      <c r="G128" s="1">
        <v>0.21</v>
      </c>
      <c r="H128" s="22">
        <f>Tabla3[[#This Row],[B.I. IMPORT ADJUDICAT]]*Tabla3[[#This Row],[% IVA]]</f>
        <v>864.91649999999993</v>
      </c>
      <c r="I128" s="22">
        <f>Tabla3[[#This Row],[B.I. IMPORT ADJUDICAT]]+Tabla3[[#This Row],[IMPORT IVA]]</f>
        <v>4983.5664999999999</v>
      </c>
      <c r="J128" s="11" t="s">
        <v>538</v>
      </c>
      <c r="K128" t="s">
        <v>527</v>
      </c>
    </row>
    <row r="129" spans="1:11" x14ac:dyDescent="0.25">
      <c r="A129" s="14" t="s">
        <v>10</v>
      </c>
      <c r="B129" s="25" t="s">
        <v>566</v>
      </c>
      <c r="C129" s="25" t="s">
        <v>947</v>
      </c>
      <c r="D129" s="14" t="s">
        <v>703</v>
      </c>
      <c r="E129" s="14" t="s">
        <v>821</v>
      </c>
      <c r="F129" s="28">
        <v>200</v>
      </c>
      <c r="G129" s="16">
        <v>0.21</v>
      </c>
      <c r="H129" s="17">
        <f>Tabla3[[#This Row],[B.I. IMPORT ADJUDICAT]]*Tabla3[[#This Row],[% IVA]]</f>
        <v>42</v>
      </c>
      <c r="I129" s="17">
        <f>Tabla3[[#This Row],[B.I. IMPORT ADJUDICAT]]+Tabla3[[#This Row],[IMPORT IVA]]</f>
        <v>242</v>
      </c>
      <c r="J129" s="29" t="s">
        <v>529</v>
      </c>
      <c r="K129" s="14" t="s">
        <v>842</v>
      </c>
    </row>
    <row r="130" spans="1:11" x14ac:dyDescent="0.25">
      <c r="A130" t="s">
        <v>10</v>
      </c>
      <c r="B130" t="s">
        <v>886</v>
      </c>
      <c r="C130" t="s">
        <v>9</v>
      </c>
      <c r="D130" t="s">
        <v>904</v>
      </c>
      <c r="E130" t="s">
        <v>919</v>
      </c>
      <c r="F130" s="2">
        <v>1652.89</v>
      </c>
      <c r="G130" s="1">
        <v>0.21</v>
      </c>
      <c r="H130" s="3">
        <f>Tabla3[[#This Row],[B.I. IMPORT ADJUDICAT]]*Tabla3[[#This Row],[% IVA]]</f>
        <v>347.1069</v>
      </c>
      <c r="I130" s="3">
        <f>Tabla3[[#This Row],[B.I. IMPORT ADJUDICAT]]+Tabla3[[#This Row],[IMPORT IVA]]</f>
        <v>1999.9969000000001</v>
      </c>
      <c r="J130" s="5" t="s">
        <v>119</v>
      </c>
      <c r="K130" t="s">
        <v>927</v>
      </c>
    </row>
    <row r="131" spans="1:11" x14ac:dyDescent="0.25">
      <c r="A131" t="s">
        <v>10</v>
      </c>
      <c r="B131" s="13" t="s">
        <v>345</v>
      </c>
      <c r="C131" t="s">
        <v>14</v>
      </c>
      <c r="D131" t="s">
        <v>450</v>
      </c>
      <c r="E131" s="4" t="s">
        <v>523</v>
      </c>
      <c r="F131" s="6">
        <v>29992</v>
      </c>
      <c r="G131" s="1">
        <v>0.21</v>
      </c>
      <c r="H131" s="22">
        <f>Tabla3[[#This Row],[B.I. IMPORT ADJUDICAT]]*Tabla3[[#This Row],[% IVA]]</f>
        <v>6298.32</v>
      </c>
      <c r="I131" s="22">
        <f>Tabla3[[#This Row],[B.I. IMPORT ADJUDICAT]]+Tabla3[[#This Row],[IMPORT IVA]]</f>
        <v>36290.32</v>
      </c>
      <c r="J131" s="11" t="s">
        <v>169</v>
      </c>
      <c r="K131" t="s">
        <v>583</v>
      </c>
    </row>
    <row r="132" spans="1:11" x14ac:dyDescent="0.25">
      <c r="A132" t="s">
        <v>10</v>
      </c>
      <c r="B132" s="13" t="s">
        <v>269</v>
      </c>
      <c r="C132" t="s">
        <v>14</v>
      </c>
      <c r="D132" t="s">
        <v>371</v>
      </c>
      <c r="E132" s="4" t="s">
        <v>477</v>
      </c>
      <c r="F132" s="6">
        <v>19500</v>
      </c>
      <c r="G132" s="1">
        <v>0.21</v>
      </c>
      <c r="H132" s="22">
        <f>Tabla3[[#This Row],[B.I. IMPORT ADJUDICAT]]*Tabla3[[#This Row],[% IVA]]</f>
        <v>4095</v>
      </c>
      <c r="I132" s="22">
        <f>Tabla3[[#This Row],[B.I. IMPORT ADJUDICAT]]+Tabla3[[#This Row],[IMPORT IVA]]</f>
        <v>23595</v>
      </c>
      <c r="J132" s="11" t="s">
        <v>532</v>
      </c>
      <c r="K132" t="s">
        <v>583</v>
      </c>
    </row>
    <row r="133" spans="1:11" x14ac:dyDescent="0.25">
      <c r="A133" t="s">
        <v>10</v>
      </c>
      <c r="B133" s="13" t="s">
        <v>350</v>
      </c>
      <c r="C133" t="s">
        <v>14</v>
      </c>
      <c r="D133" t="s">
        <v>455</v>
      </c>
      <c r="E133" s="4" t="s">
        <v>477</v>
      </c>
      <c r="F133" s="6">
        <v>3310.36</v>
      </c>
      <c r="G133" s="1">
        <v>0.21</v>
      </c>
      <c r="H133" s="22">
        <f>Tabla3[[#This Row],[B.I. IMPORT ADJUDICAT]]*Tabla3[[#This Row],[% IVA]]</f>
        <v>695.17560000000003</v>
      </c>
      <c r="I133" s="22">
        <f>Tabla3[[#This Row],[B.I. IMPORT ADJUDICAT]]+Tabla3[[#This Row],[IMPORT IVA]]</f>
        <v>4005.5356000000002</v>
      </c>
      <c r="J133" s="11" t="s">
        <v>169</v>
      </c>
      <c r="K133" t="s">
        <v>583</v>
      </c>
    </row>
    <row r="134" spans="1:11" x14ac:dyDescent="0.25">
      <c r="A134" t="s">
        <v>10</v>
      </c>
      <c r="B134" s="13" t="s">
        <v>322</v>
      </c>
      <c r="C134" t="s">
        <v>14</v>
      </c>
      <c r="D134" t="s">
        <v>425</v>
      </c>
      <c r="E134" s="4" t="s">
        <v>512</v>
      </c>
      <c r="F134" s="6">
        <v>37552.49</v>
      </c>
      <c r="G134" s="1">
        <v>0.21</v>
      </c>
      <c r="H134" s="22">
        <f>Tabla3[[#This Row],[B.I. IMPORT ADJUDICAT]]*Tabla3[[#This Row],[% IVA]]</f>
        <v>7886.022899999999</v>
      </c>
      <c r="I134" s="22">
        <f>Tabla3[[#This Row],[B.I. IMPORT ADJUDICAT]]+Tabla3[[#This Row],[IMPORT IVA]]</f>
        <v>45438.512899999994</v>
      </c>
      <c r="J134" s="11" t="s">
        <v>539</v>
      </c>
      <c r="K134" t="s">
        <v>583</v>
      </c>
    </row>
    <row r="135" spans="1:11" x14ac:dyDescent="0.25">
      <c r="A135" s="19" t="s">
        <v>10</v>
      </c>
      <c r="B135" s="19" t="s">
        <v>153</v>
      </c>
      <c r="C135" s="19" t="s">
        <v>9</v>
      </c>
      <c r="D135" s="19" t="s">
        <v>162</v>
      </c>
      <c r="E135" s="19" t="str">
        <f>UPPER("Consulting Tecnico Ditecsa S.L.")</f>
        <v>CONSULTING TECNICO DITECSA S.L.</v>
      </c>
      <c r="F135" s="20">
        <v>7450</v>
      </c>
      <c r="G135" s="21">
        <v>0.21</v>
      </c>
      <c r="H135" s="22">
        <f>Tabla3[[#This Row],[B.I. IMPORT ADJUDICAT]]*Tabla3[[#This Row],[% IVA]]</f>
        <v>1564.5</v>
      </c>
      <c r="I135" s="22">
        <f>Tabla3[[#This Row],[B.I. IMPORT ADJUDICAT]]+Tabla3[[#This Row],[IMPORT IVA]]</f>
        <v>9014.5</v>
      </c>
      <c r="J135" s="23" t="s">
        <v>170</v>
      </c>
      <c r="K135" s="19" t="s">
        <v>172</v>
      </c>
    </row>
    <row r="136" spans="1:11" x14ac:dyDescent="0.25">
      <c r="A136" t="s">
        <v>10</v>
      </c>
      <c r="B136" s="4" t="s">
        <v>1104</v>
      </c>
      <c r="C136" t="s">
        <v>9</v>
      </c>
      <c r="D136" t="s">
        <v>1158</v>
      </c>
      <c r="E136" t="s">
        <v>1211</v>
      </c>
      <c r="F136" s="2">
        <v>7400</v>
      </c>
      <c r="G136" s="1">
        <v>0.21</v>
      </c>
      <c r="H136" s="3">
        <f>Tabla3[[#This Row],[B.I. IMPORT ADJUDICAT]]*Tabla3[[#This Row],[% IVA]]</f>
        <v>1554</v>
      </c>
      <c r="I136" s="3">
        <f>Tabla3[[#This Row],[B.I. IMPORT ADJUDICAT]]+Tabla3[[#This Row],[IMPORT IVA]]</f>
        <v>8954</v>
      </c>
      <c r="J136" s="5" t="s">
        <v>113</v>
      </c>
      <c r="K136" t="s">
        <v>120</v>
      </c>
    </row>
    <row r="137" spans="1:11" x14ac:dyDescent="0.25">
      <c r="A137" t="s">
        <v>10</v>
      </c>
      <c r="B137" s="13" t="s">
        <v>315</v>
      </c>
      <c r="C137" t="s">
        <v>11</v>
      </c>
      <c r="D137" t="s">
        <v>418</v>
      </c>
      <c r="E137" s="4" t="s">
        <v>509</v>
      </c>
      <c r="F137" s="6">
        <v>1042.1300000000001</v>
      </c>
      <c r="G137" s="1">
        <v>0.21</v>
      </c>
      <c r="H137" s="22">
        <f>Tabla3[[#This Row],[B.I. IMPORT ADJUDICAT]]*Tabla3[[#This Row],[% IVA]]</f>
        <v>218.84730000000002</v>
      </c>
      <c r="I137" s="22">
        <f>Tabla3[[#This Row],[B.I. IMPORT ADJUDICAT]]+Tabla3[[#This Row],[IMPORT IVA]]</f>
        <v>1260.9773</v>
      </c>
      <c r="J137" s="11" t="s">
        <v>117</v>
      </c>
      <c r="K137" t="s">
        <v>527</v>
      </c>
    </row>
    <row r="138" spans="1:11" x14ac:dyDescent="0.25">
      <c r="A138" s="14" t="s">
        <v>10</v>
      </c>
      <c r="B138" s="25" t="s">
        <v>576</v>
      </c>
      <c r="C138" s="14" t="s">
        <v>948</v>
      </c>
      <c r="D138" s="14" t="s">
        <v>716</v>
      </c>
      <c r="E138" s="14" t="s">
        <v>830</v>
      </c>
      <c r="F138" s="28">
        <v>257.26</v>
      </c>
      <c r="G138" s="16">
        <v>0.21</v>
      </c>
      <c r="H138" s="17">
        <f>Tabla3[[#This Row],[B.I. IMPORT ADJUDICAT]]*Tabla3[[#This Row],[% IVA]]</f>
        <v>54.0246</v>
      </c>
      <c r="I138" s="17">
        <f>Tabla3[[#This Row],[B.I. IMPORT ADJUDICAT]]+Tabla3[[#This Row],[IMPORT IVA]]</f>
        <v>311.28460000000001</v>
      </c>
      <c r="J138" s="29" t="s">
        <v>112</v>
      </c>
      <c r="K138" s="14" t="s">
        <v>842</v>
      </c>
    </row>
    <row r="139" spans="1:11" x14ac:dyDescent="0.25">
      <c r="A139" s="14" t="s">
        <v>10</v>
      </c>
      <c r="B139" s="25" t="s">
        <v>566</v>
      </c>
      <c r="C139" s="25" t="s">
        <v>947</v>
      </c>
      <c r="D139" s="14" t="s">
        <v>656</v>
      </c>
      <c r="E139" s="14" t="s">
        <v>781</v>
      </c>
      <c r="F139" s="28">
        <v>854</v>
      </c>
      <c r="G139" s="16">
        <v>0.21</v>
      </c>
      <c r="H139" s="17">
        <f>Tabla3[[#This Row],[B.I. IMPORT ADJUDICAT]]*Tabla3[[#This Row],[% IVA]]</f>
        <v>179.34</v>
      </c>
      <c r="I139" s="17">
        <f>Tabla3[[#This Row],[B.I. IMPORT ADJUDICAT]]+Tabla3[[#This Row],[IMPORT IVA]]</f>
        <v>1033.3399999999999</v>
      </c>
      <c r="J139" s="29" t="s">
        <v>529</v>
      </c>
      <c r="K139" s="14" t="s">
        <v>842</v>
      </c>
    </row>
    <row r="140" spans="1:11" x14ac:dyDescent="0.25">
      <c r="A140" s="14" t="s">
        <v>10</v>
      </c>
      <c r="B140" s="25" t="s">
        <v>566</v>
      </c>
      <c r="C140" s="25" t="s">
        <v>947</v>
      </c>
      <c r="D140" s="14" t="s">
        <v>646</v>
      </c>
      <c r="E140" s="14" t="s">
        <v>771</v>
      </c>
      <c r="F140" s="28">
        <v>661.16</v>
      </c>
      <c r="G140" s="16">
        <v>0.21</v>
      </c>
      <c r="H140" s="17">
        <f>Tabla3[[#This Row],[B.I. IMPORT ADJUDICAT]]*Tabla3[[#This Row],[% IVA]]</f>
        <v>138.84359999999998</v>
      </c>
      <c r="I140" s="17">
        <f>Tabla3[[#This Row],[B.I. IMPORT ADJUDICAT]]+Tabla3[[#This Row],[IMPORT IVA]]</f>
        <v>800.00360000000001</v>
      </c>
      <c r="J140" s="29" t="s">
        <v>529</v>
      </c>
      <c r="K140" s="14" t="s">
        <v>842</v>
      </c>
    </row>
    <row r="141" spans="1:11" x14ac:dyDescent="0.25">
      <c r="A141" t="s">
        <v>10</v>
      </c>
      <c r="B141" t="s">
        <v>887</v>
      </c>
      <c r="C141" t="s">
        <v>11</v>
      </c>
      <c r="D141" t="s">
        <v>905</v>
      </c>
      <c r="E141" t="s">
        <v>920</v>
      </c>
      <c r="F141" s="2">
        <v>430.22</v>
      </c>
      <c r="G141" s="1">
        <v>0.21</v>
      </c>
      <c r="H141" s="3">
        <f>Tabla3[[#This Row],[B.I. IMPORT ADJUDICAT]]*Tabla3[[#This Row],[% IVA]]</f>
        <v>90.346199999999996</v>
      </c>
      <c r="I141" s="3">
        <f>Tabla3[[#This Row],[B.I. IMPORT ADJUDICAT]]+Tabla3[[#This Row],[IMPORT IVA]]</f>
        <v>520.56619999999998</v>
      </c>
      <c r="J141" s="5" t="s">
        <v>118</v>
      </c>
      <c r="K141" t="s">
        <v>927</v>
      </c>
    </row>
    <row r="142" spans="1:11" x14ac:dyDescent="0.25">
      <c r="A142" t="s">
        <v>10</v>
      </c>
      <c r="B142" t="s">
        <v>929</v>
      </c>
      <c r="C142" t="s">
        <v>11</v>
      </c>
      <c r="D142" t="s">
        <v>935</v>
      </c>
      <c r="E142" t="s">
        <v>941</v>
      </c>
      <c r="F142" s="6">
        <v>1428.1</v>
      </c>
      <c r="G142" s="1">
        <v>0.21</v>
      </c>
      <c r="H142" s="3">
        <f>Tabla3[[#This Row],[B.I. IMPORT ADJUDICAT]]*Tabla3[[#This Row],[% IVA]]</f>
        <v>299.90099999999995</v>
      </c>
      <c r="I142" s="3">
        <f>Tabla3[[#This Row],[B.I. IMPORT ADJUDICAT]]+Tabla3[[#This Row],[IMPORT IVA]]</f>
        <v>1728.0009999999997</v>
      </c>
      <c r="J142" s="7" t="s">
        <v>112</v>
      </c>
      <c r="K142" t="s">
        <v>946</v>
      </c>
    </row>
    <row r="143" spans="1:11" x14ac:dyDescent="0.25">
      <c r="A143" t="s">
        <v>10</v>
      </c>
      <c r="B143" s="4" t="s">
        <v>1146</v>
      </c>
      <c r="C143" t="s">
        <v>9</v>
      </c>
      <c r="D143" t="s">
        <v>1199</v>
      </c>
      <c r="E143" t="s">
        <v>1240</v>
      </c>
      <c r="F143" s="2">
        <v>2700</v>
      </c>
      <c r="G143" s="1">
        <v>0.21</v>
      </c>
      <c r="H143" s="3">
        <f>Tabla3[[#This Row],[B.I. IMPORT ADJUDICAT]]*Tabla3[[#This Row],[% IVA]]</f>
        <v>567</v>
      </c>
      <c r="I143" s="3">
        <f>Tabla3[[#This Row],[B.I. IMPORT ADJUDICAT]]+Tabla3[[#This Row],[IMPORT IVA]]</f>
        <v>3267</v>
      </c>
      <c r="J143" s="5" t="s">
        <v>168</v>
      </c>
      <c r="K143" t="s">
        <v>120</v>
      </c>
    </row>
    <row r="144" spans="1:11" x14ac:dyDescent="0.25">
      <c r="A144" t="s">
        <v>10</v>
      </c>
      <c r="B144" t="s">
        <v>888</v>
      </c>
      <c r="C144" t="s">
        <v>9</v>
      </c>
      <c r="D144" t="s">
        <v>906</v>
      </c>
      <c r="E144" t="s">
        <v>921</v>
      </c>
      <c r="F144" s="2">
        <v>1078.5999999999999</v>
      </c>
      <c r="G144" s="1">
        <v>0.21</v>
      </c>
      <c r="H144" s="3">
        <f>Tabla3[[#This Row],[B.I. IMPORT ADJUDICAT]]*Tabla3[[#This Row],[% IVA]]</f>
        <v>226.50599999999997</v>
      </c>
      <c r="I144" s="3">
        <f>Tabla3[[#This Row],[B.I. IMPORT ADJUDICAT]]+Tabla3[[#This Row],[IMPORT IVA]]</f>
        <v>1305.1059999999998</v>
      </c>
      <c r="J144" s="5" t="s">
        <v>112</v>
      </c>
      <c r="K144" t="s">
        <v>927</v>
      </c>
    </row>
    <row r="145" spans="1:11" x14ac:dyDescent="0.25">
      <c r="A145" t="s">
        <v>10</v>
      </c>
      <c r="B145" t="s">
        <v>889</v>
      </c>
      <c r="C145" t="s">
        <v>9</v>
      </c>
      <c r="D145" t="s">
        <v>907</v>
      </c>
      <c r="E145" t="s">
        <v>922</v>
      </c>
      <c r="F145" s="2">
        <v>1156</v>
      </c>
      <c r="G145" s="1">
        <v>0.1</v>
      </c>
      <c r="H145" s="3">
        <f>Tabla3[[#This Row],[B.I. IMPORT ADJUDICAT]]*Tabla3[[#This Row],[% IVA]]</f>
        <v>115.60000000000001</v>
      </c>
      <c r="I145" s="3">
        <f>Tabla3[[#This Row],[B.I. IMPORT ADJUDICAT]]+Tabla3[[#This Row],[IMPORT IVA]]</f>
        <v>1271.5999999999999</v>
      </c>
      <c r="J145" s="5" t="s">
        <v>112</v>
      </c>
      <c r="K145" t="s">
        <v>927</v>
      </c>
    </row>
    <row r="146" spans="1:11" x14ac:dyDescent="0.25">
      <c r="A146" t="s">
        <v>10</v>
      </c>
      <c r="B146" t="s">
        <v>989</v>
      </c>
      <c r="C146" t="s">
        <v>11</v>
      </c>
      <c r="D146" t="s">
        <v>1037</v>
      </c>
      <c r="E146" t="s">
        <v>1076</v>
      </c>
      <c r="F146" s="6">
        <v>3139.26</v>
      </c>
      <c r="G146" s="1">
        <v>0.21</v>
      </c>
      <c r="H146" s="3">
        <f>Tabla3[[#This Row],[B.I. IMPORT ADJUDICAT]]*Tabla3[[#This Row],[% IVA]]</f>
        <v>659.24459999999999</v>
      </c>
      <c r="I146" s="3">
        <f>Tabla3[[#This Row],[B.I. IMPORT ADJUDICAT]]+Tabla3[[#This Row],[IMPORT IVA]]</f>
        <v>3798.5046000000002</v>
      </c>
      <c r="J146" s="7" t="s">
        <v>1090</v>
      </c>
      <c r="K146" t="s">
        <v>1081</v>
      </c>
    </row>
    <row r="147" spans="1:11" x14ac:dyDescent="0.25">
      <c r="A147" t="s">
        <v>10</v>
      </c>
      <c r="B147" t="s">
        <v>995</v>
      </c>
      <c r="C147" t="s">
        <v>11</v>
      </c>
      <c r="D147" t="s">
        <v>1037</v>
      </c>
      <c r="E147" t="s">
        <v>1076</v>
      </c>
      <c r="F147" s="6">
        <v>2266.39</v>
      </c>
      <c r="G147" s="1">
        <v>0.21</v>
      </c>
      <c r="H147" s="3">
        <f>Tabla3[[#This Row],[B.I. IMPORT ADJUDICAT]]*Tabla3[[#This Row],[% IVA]]</f>
        <v>475.94189999999998</v>
      </c>
      <c r="I147" s="3">
        <f>Tabla3[[#This Row],[B.I. IMPORT ADJUDICAT]]+Tabla3[[#This Row],[IMPORT IVA]]</f>
        <v>2742.3318999999997</v>
      </c>
      <c r="J147" s="7" t="s">
        <v>1090</v>
      </c>
      <c r="K147" t="s">
        <v>1081</v>
      </c>
    </row>
    <row r="148" spans="1:11" x14ac:dyDescent="0.25">
      <c r="A148" t="s">
        <v>10</v>
      </c>
      <c r="B148" s="13" t="s">
        <v>285</v>
      </c>
      <c r="C148" t="s">
        <v>11</v>
      </c>
      <c r="D148" t="s">
        <v>387</v>
      </c>
      <c r="E148" s="4" t="s">
        <v>488</v>
      </c>
      <c r="F148" s="6">
        <v>237</v>
      </c>
      <c r="G148" s="1">
        <v>0.21</v>
      </c>
      <c r="H148" s="22">
        <f>Tabla3[[#This Row],[B.I. IMPORT ADJUDICAT]]*Tabla3[[#This Row],[% IVA]]</f>
        <v>49.769999999999996</v>
      </c>
      <c r="I148" s="22">
        <f>Tabla3[[#This Row],[B.I. IMPORT ADJUDICAT]]+Tabla3[[#This Row],[IMPORT IVA]]</f>
        <v>286.77</v>
      </c>
      <c r="J148" s="11" t="s">
        <v>116</v>
      </c>
      <c r="K148" t="s">
        <v>527</v>
      </c>
    </row>
    <row r="149" spans="1:11" x14ac:dyDescent="0.25">
      <c r="A149" t="s">
        <v>10</v>
      </c>
      <c r="B149" s="13" t="s">
        <v>316</v>
      </c>
      <c r="C149" t="s">
        <v>11</v>
      </c>
      <c r="D149" t="s">
        <v>419</v>
      </c>
      <c r="E149" s="4" t="s">
        <v>510</v>
      </c>
      <c r="F149" s="6">
        <v>139.41999999999999</v>
      </c>
      <c r="G149" s="1">
        <v>0.04</v>
      </c>
      <c r="H149" s="22">
        <f>Tabla3[[#This Row],[B.I. IMPORT ADJUDICAT]]*Tabla3[[#This Row],[% IVA]]</f>
        <v>5.5767999999999995</v>
      </c>
      <c r="I149" s="22">
        <f>Tabla3[[#This Row],[B.I. IMPORT ADJUDICAT]]+Tabla3[[#This Row],[IMPORT IVA]]</f>
        <v>144.99679999999998</v>
      </c>
      <c r="J149" s="11" t="s">
        <v>528</v>
      </c>
      <c r="K149" t="s">
        <v>527</v>
      </c>
    </row>
    <row r="150" spans="1:11" x14ac:dyDescent="0.25">
      <c r="A150" s="14" t="s">
        <v>10</v>
      </c>
      <c r="B150" s="25" t="s">
        <v>566</v>
      </c>
      <c r="C150" s="25" t="s">
        <v>947</v>
      </c>
      <c r="D150" s="14" t="s">
        <v>700</v>
      </c>
      <c r="E150" s="14" t="s">
        <v>818</v>
      </c>
      <c r="F150" s="28">
        <v>248</v>
      </c>
      <c r="G150" s="16">
        <v>0.21</v>
      </c>
      <c r="H150" s="17">
        <f>Tabla3[[#This Row],[B.I. IMPORT ADJUDICAT]]*Tabla3[[#This Row],[% IVA]]</f>
        <v>52.08</v>
      </c>
      <c r="I150" s="17">
        <f>Tabla3[[#This Row],[B.I. IMPORT ADJUDICAT]]+Tabla3[[#This Row],[IMPORT IVA]]</f>
        <v>300.08</v>
      </c>
      <c r="J150" s="29" t="s">
        <v>529</v>
      </c>
      <c r="K150" s="14" t="s">
        <v>842</v>
      </c>
    </row>
    <row r="151" spans="1:11" x14ac:dyDescent="0.25">
      <c r="A151" s="14" t="s">
        <v>10</v>
      </c>
      <c r="B151" s="25" t="s">
        <v>566</v>
      </c>
      <c r="C151" s="25" t="s">
        <v>947</v>
      </c>
      <c r="D151" s="14" t="s">
        <v>661</v>
      </c>
      <c r="E151" s="14" t="s">
        <v>786</v>
      </c>
      <c r="F151" s="28">
        <v>3450</v>
      </c>
      <c r="G151" s="16">
        <v>0.04</v>
      </c>
      <c r="H151" s="17">
        <f>Tabla3[[#This Row],[B.I. IMPORT ADJUDICAT]]*Tabla3[[#This Row],[% IVA]]</f>
        <v>138</v>
      </c>
      <c r="I151" s="17">
        <f>Tabla3[[#This Row],[B.I. IMPORT ADJUDICAT]]+Tabla3[[#This Row],[IMPORT IVA]]</f>
        <v>3588</v>
      </c>
      <c r="J151" s="29" t="s">
        <v>529</v>
      </c>
      <c r="K151" s="14" t="s">
        <v>842</v>
      </c>
    </row>
    <row r="152" spans="1:11" x14ac:dyDescent="0.25">
      <c r="A152" s="14" t="s">
        <v>10</v>
      </c>
      <c r="B152" s="25" t="s">
        <v>566</v>
      </c>
      <c r="C152" s="25" t="s">
        <v>947</v>
      </c>
      <c r="D152" s="14" t="s">
        <v>668</v>
      </c>
      <c r="E152" s="14" t="s">
        <v>793</v>
      </c>
      <c r="F152" s="28">
        <v>6000</v>
      </c>
      <c r="G152" s="16">
        <v>0.21</v>
      </c>
      <c r="H152" s="17">
        <f>Tabla3[[#This Row],[B.I. IMPORT ADJUDICAT]]*Tabla3[[#This Row],[% IVA]]</f>
        <v>1260</v>
      </c>
      <c r="I152" s="17">
        <f>Tabla3[[#This Row],[B.I. IMPORT ADJUDICAT]]+Tabla3[[#This Row],[IMPORT IVA]]</f>
        <v>7260</v>
      </c>
      <c r="J152" s="29" t="s">
        <v>529</v>
      </c>
      <c r="K152" s="14" t="s">
        <v>842</v>
      </c>
    </row>
    <row r="153" spans="1:11" x14ac:dyDescent="0.25">
      <c r="A153" t="s">
        <v>10</v>
      </c>
      <c r="B153" t="s">
        <v>179</v>
      </c>
      <c r="C153" s="9" t="s">
        <v>9</v>
      </c>
      <c r="D153" t="s">
        <v>196</v>
      </c>
      <c r="E153" t="s">
        <v>213</v>
      </c>
      <c r="F153" s="6">
        <v>4950</v>
      </c>
      <c r="G153" s="1">
        <v>0.21</v>
      </c>
      <c r="H153" s="22">
        <f>Tabla3[[#This Row],[B.I. IMPORT ADJUDICAT]]*Tabla3[[#This Row],[% IVA]]</f>
        <v>1039.5</v>
      </c>
      <c r="I153" s="22">
        <f>Tabla3[[#This Row],[B.I. IMPORT ADJUDICAT]]+Tabla3[[#This Row],[IMPORT IVA]]</f>
        <v>5989.5</v>
      </c>
      <c r="J153" s="10"/>
      <c r="K153" t="s">
        <v>584</v>
      </c>
    </row>
    <row r="154" spans="1:11" x14ac:dyDescent="0.25">
      <c r="A154" t="s">
        <v>10</v>
      </c>
      <c r="B154" t="s">
        <v>180</v>
      </c>
      <c r="C154" t="s">
        <v>9</v>
      </c>
      <c r="D154" t="s">
        <v>197</v>
      </c>
      <c r="E154" t="s">
        <v>213</v>
      </c>
      <c r="F154" s="6">
        <v>1980</v>
      </c>
      <c r="G154" s="1">
        <v>0.21</v>
      </c>
      <c r="H154" s="22">
        <f>Tabla3[[#This Row],[B.I. IMPORT ADJUDICAT]]*Tabla3[[#This Row],[% IVA]]</f>
        <v>415.8</v>
      </c>
      <c r="I154" s="22">
        <f>Tabla3[[#This Row],[B.I. IMPORT ADJUDICAT]]+Tabla3[[#This Row],[IMPORT IVA]]</f>
        <v>2395.8000000000002</v>
      </c>
      <c r="J154" s="10"/>
      <c r="K154" t="s">
        <v>584</v>
      </c>
    </row>
    <row r="155" spans="1:11" x14ac:dyDescent="0.25">
      <c r="A155" t="s">
        <v>10</v>
      </c>
      <c r="B155" s="4" t="s">
        <v>1143</v>
      </c>
      <c r="C155" t="s">
        <v>9</v>
      </c>
      <c r="D155" t="s">
        <v>1196</v>
      </c>
      <c r="E155" t="s">
        <v>1238</v>
      </c>
      <c r="F155" s="2">
        <v>848</v>
      </c>
      <c r="G155" s="1">
        <v>0.21</v>
      </c>
      <c r="H155" s="3">
        <f>Tabla3[[#This Row],[B.I. IMPORT ADJUDICAT]]*Tabla3[[#This Row],[% IVA]]</f>
        <v>178.07999999999998</v>
      </c>
      <c r="I155" s="3">
        <f>Tabla3[[#This Row],[B.I. IMPORT ADJUDICAT]]+Tabla3[[#This Row],[IMPORT IVA]]</f>
        <v>1026.08</v>
      </c>
      <c r="J155" s="5" t="s">
        <v>1251</v>
      </c>
      <c r="K155" t="s">
        <v>120</v>
      </c>
    </row>
    <row r="156" spans="1:11" x14ac:dyDescent="0.25">
      <c r="A156" t="s">
        <v>10</v>
      </c>
      <c r="B156" s="4" t="s">
        <v>1134</v>
      </c>
      <c r="C156" t="s">
        <v>9</v>
      </c>
      <c r="D156" t="s">
        <v>1187</v>
      </c>
      <c r="E156" t="s">
        <v>1233</v>
      </c>
      <c r="F156" s="2">
        <v>13450</v>
      </c>
      <c r="G156" s="1">
        <v>0.21</v>
      </c>
      <c r="H156" s="3">
        <f>Tabla3[[#This Row],[B.I. IMPORT ADJUDICAT]]*Tabla3[[#This Row],[% IVA]]</f>
        <v>2824.5</v>
      </c>
      <c r="I156" s="3">
        <f>Tabla3[[#This Row],[B.I. IMPORT ADJUDICAT]]+Tabla3[[#This Row],[IMPORT IVA]]</f>
        <v>16274.5</v>
      </c>
      <c r="J156" s="5" t="s">
        <v>541</v>
      </c>
      <c r="K156" t="s">
        <v>120</v>
      </c>
    </row>
    <row r="157" spans="1:11" x14ac:dyDescent="0.25">
      <c r="A157" t="s">
        <v>10</v>
      </c>
      <c r="B157" t="s">
        <v>979</v>
      </c>
      <c r="C157" t="s">
        <v>9</v>
      </c>
      <c r="D157" t="s">
        <v>1029</v>
      </c>
      <c r="E157" t="s">
        <v>1066</v>
      </c>
      <c r="F157" s="6">
        <v>1600</v>
      </c>
      <c r="G157" s="1">
        <v>0</v>
      </c>
      <c r="H157" s="3">
        <f>Tabla3[[#This Row],[B.I. IMPORT ADJUDICAT]]*Tabla3[[#This Row],[% IVA]]</f>
        <v>0</v>
      </c>
      <c r="I157" s="3">
        <f>Tabla3[[#This Row],[B.I. IMPORT ADJUDICAT]]+Tabla3[[#This Row],[IMPORT IVA]]</f>
        <v>1600</v>
      </c>
      <c r="J157" s="5" t="s">
        <v>1082</v>
      </c>
      <c r="K157" t="s">
        <v>1081</v>
      </c>
    </row>
    <row r="158" spans="1:11" x14ac:dyDescent="0.25">
      <c r="A158" s="14" t="s">
        <v>10</v>
      </c>
      <c r="B158" s="25" t="s">
        <v>574</v>
      </c>
      <c r="C158" s="14" t="s">
        <v>947</v>
      </c>
      <c r="D158" s="14" t="s">
        <v>714</v>
      </c>
      <c r="E158" s="14" t="s">
        <v>828</v>
      </c>
      <c r="F158" s="28">
        <v>1900</v>
      </c>
      <c r="G158" s="16">
        <v>0.21</v>
      </c>
      <c r="H158" s="17">
        <f>Tabla3[[#This Row],[B.I. IMPORT ADJUDICAT]]*Tabla3[[#This Row],[% IVA]]</f>
        <v>399</v>
      </c>
      <c r="I158" s="17">
        <f>Tabla3[[#This Row],[B.I. IMPORT ADJUDICAT]]+Tabla3[[#This Row],[IMPORT IVA]]</f>
        <v>2299</v>
      </c>
      <c r="J158" s="29" t="s">
        <v>112</v>
      </c>
      <c r="K158" s="14" t="s">
        <v>842</v>
      </c>
    </row>
    <row r="159" spans="1:11" x14ac:dyDescent="0.25">
      <c r="A159" s="14" t="s">
        <v>10</v>
      </c>
      <c r="B159" s="25" t="s">
        <v>566</v>
      </c>
      <c r="C159" s="25" t="s">
        <v>947</v>
      </c>
      <c r="D159" s="14" t="s">
        <v>678</v>
      </c>
      <c r="E159" s="14" t="s">
        <v>801</v>
      </c>
      <c r="F159" s="28">
        <v>340</v>
      </c>
      <c r="G159" s="16">
        <v>0.21</v>
      </c>
      <c r="H159" s="17">
        <f>Tabla3[[#This Row],[B.I. IMPORT ADJUDICAT]]*Tabla3[[#This Row],[% IVA]]</f>
        <v>71.399999999999991</v>
      </c>
      <c r="I159" s="17">
        <f>Tabla3[[#This Row],[B.I. IMPORT ADJUDICAT]]+Tabla3[[#This Row],[IMPORT IVA]]</f>
        <v>411.4</v>
      </c>
      <c r="J159" s="29" t="s">
        <v>529</v>
      </c>
      <c r="K159" s="14" t="s">
        <v>842</v>
      </c>
    </row>
    <row r="160" spans="1:11" x14ac:dyDescent="0.25">
      <c r="A160" t="s">
        <v>10</v>
      </c>
      <c r="B160" t="s">
        <v>964</v>
      </c>
      <c r="C160" t="s">
        <v>9</v>
      </c>
      <c r="D160" t="s">
        <v>1013</v>
      </c>
      <c r="E160" t="s">
        <v>1068</v>
      </c>
      <c r="F160" s="6">
        <v>2038.52</v>
      </c>
      <c r="G160" s="1">
        <v>0</v>
      </c>
      <c r="H160" s="3">
        <f>Tabla3[[#This Row],[B.I. IMPORT ADJUDICAT]]*Tabla3[[#This Row],[% IVA]]</f>
        <v>0</v>
      </c>
      <c r="I160" s="3">
        <f>Tabla3[[#This Row],[B.I. IMPORT ADJUDICAT]]+Tabla3[[#This Row],[IMPORT IVA]]</f>
        <v>2038.52</v>
      </c>
      <c r="J160" s="5" t="s">
        <v>118</v>
      </c>
      <c r="K160" t="s">
        <v>1081</v>
      </c>
    </row>
    <row r="161" spans="1:11" x14ac:dyDescent="0.25">
      <c r="A161" t="s">
        <v>10</v>
      </c>
      <c r="B161" t="s">
        <v>964</v>
      </c>
      <c r="C161" t="s">
        <v>9</v>
      </c>
      <c r="D161" s="31" t="s">
        <v>1013</v>
      </c>
      <c r="E161" t="s">
        <v>1055</v>
      </c>
      <c r="F161" s="6">
        <v>2038.52</v>
      </c>
      <c r="G161" s="1">
        <v>0.21</v>
      </c>
      <c r="H161" s="3">
        <f>Tabla3[[#This Row],[B.I. IMPORT ADJUDICAT]]*Tabla3[[#This Row],[% IVA]]</f>
        <v>428.08920000000001</v>
      </c>
      <c r="I161" s="3">
        <f>Tabla3[[#This Row],[B.I. IMPORT ADJUDICAT]]+Tabla3[[#This Row],[IMPORT IVA]]</f>
        <v>2466.6091999999999</v>
      </c>
      <c r="J161" s="5" t="s">
        <v>118</v>
      </c>
      <c r="K161" t="s">
        <v>1081</v>
      </c>
    </row>
    <row r="162" spans="1:11" x14ac:dyDescent="0.25">
      <c r="A162" t="s">
        <v>10</v>
      </c>
      <c r="B162" t="s">
        <v>177</v>
      </c>
      <c r="C162" t="s">
        <v>9</v>
      </c>
      <c r="D162" t="s">
        <v>194</v>
      </c>
      <c r="E162" t="s">
        <v>211</v>
      </c>
      <c r="F162" s="6">
        <v>181.82</v>
      </c>
      <c r="G162" s="1">
        <v>0.1</v>
      </c>
      <c r="H162" s="22">
        <f>Tabla3[[#This Row],[B.I. IMPORT ADJUDICAT]]*Tabla3[[#This Row],[% IVA]]</f>
        <v>18.181999999999999</v>
      </c>
      <c r="I162" s="22">
        <f>Tabla3[[#This Row],[B.I. IMPORT ADJUDICAT]]+Tabla3[[#This Row],[IMPORT IVA]]</f>
        <v>200.00199999999998</v>
      </c>
      <c r="J162" s="10"/>
      <c r="K162" t="s">
        <v>584</v>
      </c>
    </row>
    <row r="163" spans="1:11" x14ac:dyDescent="0.25">
      <c r="A163" t="s">
        <v>10</v>
      </c>
      <c r="B163" t="s">
        <v>173</v>
      </c>
      <c r="C163" t="s">
        <v>9</v>
      </c>
      <c r="D163" t="s">
        <v>190</v>
      </c>
      <c r="E163" t="s">
        <v>207</v>
      </c>
      <c r="F163" s="6">
        <v>15.78</v>
      </c>
      <c r="G163" s="1">
        <v>0.21</v>
      </c>
      <c r="H163" s="22">
        <f>Tabla3[[#This Row],[B.I. IMPORT ADJUDICAT]]*Tabla3[[#This Row],[% IVA]]</f>
        <v>3.3137999999999996</v>
      </c>
      <c r="I163" s="22">
        <f>Tabla3[[#This Row],[B.I. IMPORT ADJUDICAT]]+Tabla3[[#This Row],[IMPORT IVA]]</f>
        <v>19.093799999999998</v>
      </c>
      <c r="J163" s="7"/>
      <c r="K163" t="s">
        <v>584</v>
      </c>
    </row>
    <row r="164" spans="1:11" x14ac:dyDescent="0.25">
      <c r="A164" t="s">
        <v>10</v>
      </c>
      <c r="B164" t="s">
        <v>183</v>
      </c>
      <c r="C164" t="s">
        <v>9</v>
      </c>
      <c r="D164" t="s">
        <v>200</v>
      </c>
      <c r="E164" t="s">
        <v>207</v>
      </c>
      <c r="F164" s="6">
        <v>33.21</v>
      </c>
      <c r="G164" s="1">
        <v>0.21</v>
      </c>
      <c r="H164" s="22">
        <f>Tabla3[[#This Row],[B.I. IMPORT ADJUDICAT]]*Tabla3[[#This Row],[% IVA]]</f>
        <v>6.9741</v>
      </c>
      <c r="I164" s="22">
        <f>Tabla3[[#This Row],[B.I. IMPORT ADJUDICAT]]+Tabla3[[#This Row],[IMPORT IVA]]</f>
        <v>40.184100000000001</v>
      </c>
      <c r="J164" s="10"/>
      <c r="K164" t="s">
        <v>584</v>
      </c>
    </row>
    <row r="165" spans="1:11" x14ac:dyDescent="0.25">
      <c r="A165" t="s">
        <v>10</v>
      </c>
      <c r="B165" t="s">
        <v>186</v>
      </c>
      <c r="C165" t="s">
        <v>9</v>
      </c>
      <c r="D165" t="s">
        <v>203</v>
      </c>
      <c r="E165" t="s">
        <v>207</v>
      </c>
      <c r="F165" s="6">
        <v>119</v>
      </c>
      <c r="G165" s="1">
        <v>0.21</v>
      </c>
      <c r="H165" s="22">
        <f>Tabla3[[#This Row],[B.I. IMPORT ADJUDICAT]]*Tabla3[[#This Row],[% IVA]]</f>
        <v>24.99</v>
      </c>
      <c r="I165" s="22">
        <f>Tabla3[[#This Row],[B.I. IMPORT ADJUDICAT]]+Tabla3[[#This Row],[IMPORT IVA]]</f>
        <v>143.99</v>
      </c>
      <c r="J165" s="10"/>
      <c r="K165" t="s">
        <v>584</v>
      </c>
    </row>
    <row r="166" spans="1:11" x14ac:dyDescent="0.25">
      <c r="A166" s="14" t="s">
        <v>10</v>
      </c>
      <c r="B166" s="25" t="s">
        <v>560</v>
      </c>
      <c r="C166" s="25" t="s">
        <v>947</v>
      </c>
      <c r="D166" s="14" t="s">
        <v>609</v>
      </c>
      <c r="E166" s="14" t="s">
        <v>737</v>
      </c>
      <c r="F166" s="28">
        <v>2240.1</v>
      </c>
      <c r="G166" s="16">
        <v>0.21</v>
      </c>
      <c r="H166" s="17">
        <f>Tabla3[[#This Row],[B.I. IMPORT ADJUDICAT]]*Tabla3[[#This Row],[% IVA]]</f>
        <v>470.42099999999994</v>
      </c>
      <c r="I166" s="17">
        <f>Tabla3[[#This Row],[B.I. IMPORT ADJUDICAT]]+Tabla3[[#This Row],[IMPORT IVA]]</f>
        <v>2710.5209999999997</v>
      </c>
      <c r="J166" s="29" t="s">
        <v>836</v>
      </c>
      <c r="K166" s="14" t="s">
        <v>842</v>
      </c>
    </row>
    <row r="167" spans="1:11" x14ac:dyDescent="0.25">
      <c r="A167" t="s">
        <v>10</v>
      </c>
      <c r="B167" t="s">
        <v>126</v>
      </c>
      <c r="C167" t="s">
        <v>11</v>
      </c>
      <c r="D167" t="s">
        <v>135</v>
      </c>
      <c r="E167" t="s">
        <v>589</v>
      </c>
      <c r="F167" s="2">
        <v>450</v>
      </c>
      <c r="G167" s="1">
        <v>0.21</v>
      </c>
      <c r="H167" s="3">
        <f>Tabla3[[#This Row],[B.I. IMPORT ADJUDICAT]]*Tabla3[[#This Row],[% IVA]]</f>
        <v>94.5</v>
      </c>
      <c r="I167" s="3">
        <f>Tabla3[[#This Row],[B.I. IMPORT ADJUDICAT]]+Tabla3[[#This Row],[IMPORT IVA]]</f>
        <v>544.5</v>
      </c>
      <c r="J167" s="5" t="s">
        <v>143</v>
      </c>
      <c r="K167" t="s">
        <v>146</v>
      </c>
    </row>
    <row r="168" spans="1:11" x14ac:dyDescent="0.25">
      <c r="A168" s="14" t="s">
        <v>10</v>
      </c>
      <c r="B168" s="25" t="s">
        <v>566</v>
      </c>
      <c r="C168" s="25" t="s">
        <v>947</v>
      </c>
      <c r="D168" s="14" t="s">
        <v>621</v>
      </c>
      <c r="E168" s="14" t="s">
        <v>747</v>
      </c>
      <c r="F168" s="28">
        <v>2800</v>
      </c>
      <c r="G168" s="16">
        <v>0</v>
      </c>
      <c r="H168" s="17">
        <f>Tabla3[[#This Row],[B.I. IMPORT ADJUDICAT]]*Tabla3[[#This Row],[% IVA]]</f>
        <v>0</v>
      </c>
      <c r="I168" s="17">
        <f>Tabla3[[#This Row],[B.I. IMPORT ADJUDICAT]]+Tabla3[[#This Row],[IMPORT IVA]]</f>
        <v>2800</v>
      </c>
      <c r="J168" s="29" t="s">
        <v>529</v>
      </c>
      <c r="K168" s="14" t="s">
        <v>842</v>
      </c>
    </row>
    <row r="169" spans="1:11" x14ac:dyDescent="0.25">
      <c r="A169" t="s">
        <v>15</v>
      </c>
      <c r="B169" s="4" t="s">
        <v>28</v>
      </c>
      <c r="C169" t="s">
        <v>9</v>
      </c>
      <c r="D169" t="s">
        <v>62</v>
      </c>
      <c r="E169" t="s">
        <v>94</v>
      </c>
      <c r="F169" s="24">
        <v>1765</v>
      </c>
      <c r="G169" s="1">
        <v>0</v>
      </c>
      <c r="H169" s="3">
        <f>Tabla3[[#This Row],[B.I. IMPORT ADJUDICAT]]*Tabla3[[#This Row],[% IVA]]</f>
        <v>0</v>
      </c>
      <c r="I169" s="3">
        <f>Tabla3[[#This Row],[B.I. IMPORT ADJUDICAT]]+Tabla3[[#This Row],[IMPORT IVA]]</f>
        <v>1765</v>
      </c>
      <c r="J169" s="10"/>
      <c r="K169" t="s">
        <v>120</v>
      </c>
    </row>
    <row r="170" spans="1:11" x14ac:dyDescent="0.25">
      <c r="A170" t="s">
        <v>10</v>
      </c>
      <c r="B170" s="13" t="s">
        <v>320</v>
      </c>
      <c r="C170" t="s">
        <v>9</v>
      </c>
      <c r="D170" t="s">
        <v>423</v>
      </c>
      <c r="E170" s="4" t="s">
        <v>511</v>
      </c>
      <c r="F170" s="6">
        <v>243.61</v>
      </c>
      <c r="G170" s="1">
        <v>0.21</v>
      </c>
      <c r="H170" s="22">
        <f>Tabla3[[#This Row],[B.I. IMPORT ADJUDICAT]]*Tabla3[[#This Row],[% IVA]]</f>
        <v>51.158099999999997</v>
      </c>
      <c r="I170" s="22">
        <f>Tabla3[[#This Row],[B.I. IMPORT ADJUDICAT]]+Tabla3[[#This Row],[IMPORT IVA]]</f>
        <v>294.7681</v>
      </c>
      <c r="J170" s="11" t="s">
        <v>118</v>
      </c>
      <c r="K170" t="s">
        <v>527</v>
      </c>
    </row>
    <row r="171" spans="1:11" x14ac:dyDescent="0.25">
      <c r="A171" t="s">
        <v>10</v>
      </c>
      <c r="B171" s="13" t="s">
        <v>339</v>
      </c>
      <c r="C171" t="s">
        <v>14</v>
      </c>
      <c r="D171" t="s">
        <v>444</v>
      </c>
      <c r="E171" s="4" t="s">
        <v>519</v>
      </c>
      <c r="F171" s="6">
        <v>5810.07</v>
      </c>
      <c r="G171" s="1">
        <v>0.21</v>
      </c>
      <c r="H171" s="22">
        <f>Tabla3[[#This Row],[B.I. IMPORT ADJUDICAT]]*Tabla3[[#This Row],[% IVA]]</f>
        <v>1220.1146999999999</v>
      </c>
      <c r="I171" s="22">
        <f>Tabla3[[#This Row],[B.I. IMPORT ADJUDICAT]]+Tabla3[[#This Row],[IMPORT IVA]]</f>
        <v>7030.1846999999998</v>
      </c>
      <c r="J171" s="11" t="s">
        <v>114</v>
      </c>
      <c r="K171" t="s">
        <v>583</v>
      </c>
    </row>
    <row r="172" spans="1:11" x14ac:dyDescent="0.25">
      <c r="A172" t="s">
        <v>10</v>
      </c>
      <c r="B172" s="4" t="s">
        <v>1125</v>
      </c>
      <c r="C172" t="s">
        <v>11</v>
      </c>
      <c r="D172" t="s">
        <v>1179</v>
      </c>
      <c r="E172" t="s">
        <v>1226</v>
      </c>
      <c r="F172" s="2">
        <v>1105</v>
      </c>
      <c r="G172" s="1">
        <v>0.21</v>
      </c>
      <c r="H172" s="3">
        <f>Tabla3[[#This Row],[B.I. IMPORT ADJUDICAT]]*Tabla3[[#This Row],[% IVA]]</f>
        <v>232.04999999999998</v>
      </c>
      <c r="I172" s="3">
        <f>Tabla3[[#This Row],[B.I. IMPORT ADJUDICAT]]+Tabla3[[#This Row],[IMPORT IVA]]</f>
        <v>1337.05</v>
      </c>
      <c r="J172" s="5" t="s">
        <v>112</v>
      </c>
      <c r="K172" t="s">
        <v>120</v>
      </c>
    </row>
    <row r="173" spans="1:11" x14ac:dyDescent="0.25">
      <c r="A173" t="s">
        <v>10</v>
      </c>
      <c r="B173" s="4" t="s">
        <v>1129</v>
      </c>
      <c r="C173" t="s">
        <v>11</v>
      </c>
      <c r="D173" t="s">
        <v>1182</v>
      </c>
      <c r="E173" t="s">
        <v>1226</v>
      </c>
      <c r="F173" s="2">
        <v>450</v>
      </c>
      <c r="G173" s="1">
        <v>0.21</v>
      </c>
      <c r="H173" s="3">
        <f>Tabla3[[#This Row],[B.I. IMPORT ADJUDICAT]]*Tabla3[[#This Row],[% IVA]]</f>
        <v>94.5</v>
      </c>
      <c r="I173" s="3">
        <f>Tabla3[[#This Row],[B.I. IMPORT ADJUDICAT]]+Tabla3[[#This Row],[IMPORT IVA]]</f>
        <v>544.5</v>
      </c>
      <c r="J173" s="5" t="s">
        <v>112</v>
      </c>
      <c r="K173" t="s">
        <v>120</v>
      </c>
    </row>
    <row r="174" spans="1:11" x14ac:dyDescent="0.25">
      <c r="A174" t="s">
        <v>10</v>
      </c>
      <c r="B174" s="4" t="s">
        <v>1142</v>
      </c>
      <c r="C174" t="s">
        <v>11</v>
      </c>
      <c r="D174" t="s">
        <v>1195</v>
      </c>
      <c r="E174" t="s">
        <v>1226</v>
      </c>
      <c r="F174" s="2">
        <v>3580.5</v>
      </c>
      <c r="G174" s="1">
        <v>0.21</v>
      </c>
      <c r="H174" s="3">
        <f>Tabla3[[#This Row],[B.I. IMPORT ADJUDICAT]]*Tabla3[[#This Row],[% IVA]]</f>
        <v>751.90499999999997</v>
      </c>
      <c r="I174" s="3">
        <f>Tabla3[[#This Row],[B.I. IMPORT ADJUDICAT]]+Tabla3[[#This Row],[IMPORT IVA]]</f>
        <v>4332.4049999999997</v>
      </c>
      <c r="J174" s="5" t="s">
        <v>112</v>
      </c>
      <c r="K174" t="s">
        <v>120</v>
      </c>
    </row>
    <row r="175" spans="1:11" x14ac:dyDescent="0.25">
      <c r="A175" t="s">
        <v>10</v>
      </c>
      <c r="B175" t="s">
        <v>983</v>
      </c>
      <c r="C175" t="s">
        <v>11</v>
      </c>
      <c r="D175" t="s">
        <v>1033</v>
      </c>
      <c r="E175" t="s">
        <v>1071</v>
      </c>
      <c r="F175" s="6">
        <v>384</v>
      </c>
      <c r="G175" s="1">
        <v>0.21</v>
      </c>
      <c r="H175" s="3">
        <f>Tabla3[[#This Row],[B.I. IMPORT ADJUDICAT]]*Tabla3[[#This Row],[% IVA]]</f>
        <v>80.64</v>
      </c>
      <c r="I175" s="3">
        <f>Tabla3[[#This Row],[B.I. IMPORT ADJUDICAT]]+Tabla3[[#This Row],[IMPORT IVA]]</f>
        <v>464.64</v>
      </c>
      <c r="J175" s="7" t="s">
        <v>1090</v>
      </c>
      <c r="K175" t="s">
        <v>1081</v>
      </c>
    </row>
    <row r="176" spans="1:11" x14ac:dyDescent="0.25">
      <c r="A176" t="s">
        <v>10</v>
      </c>
      <c r="B176" t="s">
        <v>992</v>
      </c>
      <c r="C176" t="s">
        <v>11</v>
      </c>
      <c r="D176" t="s">
        <v>1033</v>
      </c>
      <c r="E176" t="s">
        <v>1071</v>
      </c>
      <c r="F176" s="6">
        <v>179.3</v>
      </c>
      <c r="G176" s="1">
        <v>0.21</v>
      </c>
      <c r="H176" s="3">
        <f>Tabla3[[#This Row],[B.I. IMPORT ADJUDICAT]]*Tabla3[[#This Row],[% IVA]]</f>
        <v>37.652999999999999</v>
      </c>
      <c r="I176" s="3">
        <f>Tabla3[[#This Row],[B.I. IMPORT ADJUDICAT]]+Tabla3[[#This Row],[IMPORT IVA]]</f>
        <v>216.953</v>
      </c>
      <c r="J176" s="7" t="s">
        <v>1090</v>
      </c>
      <c r="K176" t="s">
        <v>1081</v>
      </c>
    </row>
    <row r="177" spans="1:11" x14ac:dyDescent="0.25">
      <c r="A177" t="s">
        <v>10</v>
      </c>
      <c r="B177" s="13" t="s">
        <v>258</v>
      </c>
      <c r="C177" t="s">
        <v>9</v>
      </c>
      <c r="D177" t="s">
        <v>394</v>
      </c>
      <c r="E177" t="s">
        <v>492</v>
      </c>
      <c r="F177" s="6">
        <v>480</v>
      </c>
      <c r="G177" s="1">
        <v>0.21</v>
      </c>
      <c r="H177" s="22">
        <f>Tabla3[[#This Row],[B.I. IMPORT ADJUDICAT]]*Tabla3[[#This Row],[% IVA]]</f>
        <v>100.8</v>
      </c>
      <c r="I177" s="22">
        <f>Tabla3[[#This Row],[B.I. IMPORT ADJUDICAT]]+Tabla3[[#This Row],[IMPORT IVA]]</f>
        <v>580.79999999999995</v>
      </c>
      <c r="J177" s="5" t="s">
        <v>119</v>
      </c>
      <c r="K177" t="s">
        <v>527</v>
      </c>
    </row>
    <row r="178" spans="1:11" x14ac:dyDescent="0.25">
      <c r="A178" t="s">
        <v>10</v>
      </c>
      <c r="B178" t="s">
        <v>954</v>
      </c>
      <c r="C178" t="s">
        <v>11</v>
      </c>
      <c r="D178" t="s">
        <v>1003</v>
      </c>
      <c r="E178" t="s">
        <v>492</v>
      </c>
      <c r="F178" s="6">
        <v>1837.6</v>
      </c>
      <c r="G178" s="1">
        <v>0.21</v>
      </c>
      <c r="H178" s="3">
        <f>Tabla3[[#This Row],[B.I. IMPORT ADJUDICAT]]*Tabla3[[#This Row],[% IVA]]</f>
        <v>385.89599999999996</v>
      </c>
      <c r="I178" s="3">
        <f>Tabla3[[#This Row],[B.I. IMPORT ADJUDICAT]]+Tabla3[[#This Row],[IMPORT IVA]]</f>
        <v>2223.4960000000001</v>
      </c>
      <c r="J178" s="7" t="s">
        <v>529</v>
      </c>
      <c r="K178" t="s">
        <v>1081</v>
      </c>
    </row>
    <row r="179" spans="1:11" x14ac:dyDescent="0.25">
      <c r="A179" t="s">
        <v>10</v>
      </c>
      <c r="B179" s="13" t="s">
        <v>306</v>
      </c>
      <c r="C179" t="s">
        <v>11</v>
      </c>
      <c r="D179" t="s">
        <v>409</v>
      </c>
      <c r="E179" s="4" t="s">
        <v>504</v>
      </c>
      <c r="F179" s="6">
        <v>8244.2999999999993</v>
      </c>
      <c r="G179" s="1">
        <v>0.21</v>
      </c>
      <c r="H179" s="22">
        <f>Tabla3[[#This Row],[B.I. IMPORT ADJUDICAT]]*Tabla3[[#This Row],[% IVA]]</f>
        <v>1731.3029999999999</v>
      </c>
      <c r="I179" s="22">
        <f>Tabla3[[#This Row],[B.I. IMPORT ADJUDICAT]]+Tabla3[[#This Row],[IMPORT IVA]]</f>
        <v>9975.6029999999992</v>
      </c>
      <c r="J179" s="11"/>
      <c r="K179" t="s">
        <v>527</v>
      </c>
    </row>
    <row r="180" spans="1:11" x14ac:dyDescent="0.25">
      <c r="A180" t="s">
        <v>10</v>
      </c>
      <c r="B180" s="13" t="s">
        <v>343</v>
      </c>
      <c r="C180" t="s">
        <v>11</v>
      </c>
      <c r="D180" t="s">
        <v>448</v>
      </c>
      <c r="E180" s="4" t="s">
        <v>522</v>
      </c>
      <c r="F180" s="6">
        <v>3000</v>
      </c>
      <c r="G180" s="1">
        <v>0.1</v>
      </c>
      <c r="H180" s="22">
        <f>Tabla3[[#This Row],[B.I. IMPORT ADJUDICAT]]*Tabla3[[#This Row],[% IVA]]</f>
        <v>300</v>
      </c>
      <c r="I180" s="22">
        <f>Tabla3[[#This Row],[B.I. IMPORT ADJUDICAT]]+Tabla3[[#This Row],[IMPORT IVA]]</f>
        <v>3300</v>
      </c>
      <c r="J180" s="11" t="s">
        <v>118</v>
      </c>
      <c r="K180" t="s">
        <v>527</v>
      </c>
    </row>
    <row r="181" spans="1:11" x14ac:dyDescent="0.25">
      <c r="A181" t="s">
        <v>10</v>
      </c>
      <c r="B181" t="s">
        <v>952</v>
      </c>
      <c r="C181" t="s">
        <v>11</v>
      </c>
      <c r="D181" t="s">
        <v>1001</v>
      </c>
      <c r="E181" t="s">
        <v>1045</v>
      </c>
      <c r="F181" s="6">
        <v>1179.9000000000001</v>
      </c>
      <c r="G181" s="1">
        <v>0.21</v>
      </c>
      <c r="H181" s="3">
        <f>Tabla3[[#This Row],[B.I. IMPORT ADJUDICAT]]*Tabla3[[#This Row],[% IVA]]</f>
        <v>247.779</v>
      </c>
      <c r="I181" s="3">
        <f>Tabla3[[#This Row],[B.I. IMPORT ADJUDICAT]]+Tabla3[[#This Row],[IMPORT IVA]]</f>
        <v>1427.6790000000001</v>
      </c>
      <c r="J181" s="7" t="s">
        <v>529</v>
      </c>
      <c r="K181" t="s">
        <v>1081</v>
      </c>
    </row>
    <row r="182" spans="1:11" x14ac:dyDescent="0.25">
      <c r="A182" s="14" t="s">
        <v>10</v>
      </c>
      <c r="B182" s="25" t="s">
        <v>566</v>
      </c>
      <c r="C182" s="25" t="s">
        <v>947</v>
      </c>
      <c r="D182" s="14" t="s">
        <v>645</v>
      </c>
      <c r="E182" s="14" t="s">
        <v>770</v>
      </c>
      <c r="F182" s="28">
        <v>500</v>
      </c>
      <c r="G182" s="16">
        <v>0</v>
      </c>
      <c r="H182" s="17">
        <f>Tabla3[[#This Row],[B.I. IMPORT ADJUDICAT]]*Tabla3[[#This Row],[% IVA]]</f>
        <v>0</v>
      </c>
      <c r="I182" s="17">
        <f>Tabla3[[#This Row],[B.I. IMPORT ADJUDICAT]]+Tabla3[[#This Row],[IMPORT IVA]]</f>
        <v>500</v>
      </c>
      <c r="J182" s="29" t="s">
        <v>529</v>
      </c>
      <c r="K182" s="14" t="s">
        <v>842</v>
      </c>
    </row>
    <row r="183" spans="1:11" x14ac:dyDescent="0.25">
      <c r="A183" t="s">
        <v>10</v>
      </c>
      <c r="B183" t="s">
        <v>993</v>
      </c>
      <c r="C183" t="s">
        <v>11</v>
      </c>
      <c r="D183" t="s">
        <v>1040</v>
      </c>
      <c r="E183" t="s">
        <v>1079</v>
      </c>
      <c r="F183" s="6">
        <v>283.01</v>
      </c>
      <c r="G183" s="1">
        <v>0.21</v>
      </c>
      <c r="H183" s="3">
        <f>Tabla3[[#This Row],[B.I. IMPORT ADJUDICAT]]*Tabla3[[#This Row],[% IVA]]</f>
        <v>59.432099999999998</v>
      </c>
      <c r="I183" s="3">
        <f>Tabla3[[#This Row],[B.I. IMPORT ADJUDICAT]]+Tabla3[[#This Row],[IMPORT IVA]]</f>
        <v>342.44209999999998</v>
      </c>
      <c r="J183" s="7" t="s">
        <v>1090</v>
      </c>
      <c r="K183" t="s">
        <v>1081</v>
      </c>
    </row>
    <row r="184" spans="1:11" x14ac:dyDescent="0.25">
      <c r="A184" t="s">
        <v>10</v>
      </c>
      <c r="B184" t="s">
        <v>988</v>
      </c>
      <c r="C184" t="s">
        <v>11</v>
      </c>
      <c r="D184" t="s">
        <v>1038</v>
      </c>
      <c r="E184" t="s">
        <v>1075</v>
      </c>
      <c r="F184" s="6">
        <v>360.69</v>
      </c>
      <c r="G184" s="1">
        <v>0.21</v>
      </c>
      <c r="H184" s="3">
        <f>Tabla3[[#This Row],[B.I. IMPORT ADJUDICAT]]*Tabla3[[#This Row],[% IVA]]</f>
        <v>75.744900000000001</v>
      </c>
      <c r="I184" s="3">
        <f>Tabla3[[#This Row],[B.I. IMPORT ADJUDICAT]]+Tabla3[[#This Row],[IMPORT IVA]]</f>
        <v>436.43489999999997</v>
      </c>
      <c r="J184" s="7" t="s">
        <v>1090</v>
      </c>
      <c r="K184" t="s">
        <v>1081</v>
      </c>
    </row>
    <row r="185" spans="1:11" x14ac:dyDescent="0.25">
      <c r="A185" t="s">
        <v>10</v>
      </c>
      <c r="B185" t="s">
        <v>991</v>
      </c>
      <c r="C185" t="s">
        <v>11</v>
      </c>
      <c r="D185" t="s">
        <v>1038</v>
      </c>
      <c r="E185" t="s">
        <v>1078</v>
      </c>
      <c r="F185" s="6">
        <v>105.35</v>
      </c>
      <c r="G185" s="1">
        <v>0.21</v>
      </c>
      <c r="H185" s="3">
        <f>Tabla3[[#This Row],[B.I. IMPORT ADJUDICAT]]*Tabla3[[#This Row],[% IVA]]</f>
        <v>22.123499999999996</v>
      </c>
      <c r="I185" s="3">
        <f>Tabla3[[#This Row],[B.I. IMPORT ADJUDICAT]]+Tabla3[[#This Row],[IMPORT IVA]]</f>
        <v>127.47349999999999</v>
      </c>
      <c r="J185" s="7" t="s">
        <v>1090</v>
      </c>
      <c r="K185" t="s">
        <v>1081</v>
      </c>
    </row>
    <row r="186" spans="1:11" x14ac:dyDescent="0.25">
      <c r="A186" t="s">
        <v>10</v>
      </c>
      <c r="B186" t="s">
        <v>996</v>
      </c>
      <c r="C186" t="s">
        <v>11</v>
      </c>
      <c r="D186" t="s">
        <v>1038</v>
      </c>
      <c r="E186" t="s">
        <v>1078</v>
      </c>
      <c r="F186" s="6">
        <v>159.22</v>
      </c>
      <c r="G186" s="1">
        <v>0.21</v>
      </c>
      <c r="H186" s="3">
        <f>Tabla3[[#This Row],[B.I. IMPORT ADJUDICAT]]*Tabla3[[#This Row],[% IVA]]</f>
        <v>33.436199999999999</v>
      </c>
      <c r="I186" s="3">
        <f>Tabla3[[#This Row],[B.I. IMPORT ADJUDICAT]]+Tabla3[[#This Row],[IMPORT IVA]]</f>
        <v>192.65620000000001</v>
      </c>
      <c r="J186" s="7" t="s">
        <v>1090</v>
      </c>
      <c r="K186" t="s">
        <v>1081</v>
      </c>
    </row>
    <row r="187" spans="1:11" x14ac:dyDescent="0.25">
      <c r="A187" t="s">
        <v>10</v>
      </c>
      <c r="B187" t="s">
        <v>965</v>
      </c>
      <c r="C187" t="s">
        <v>9</v>
      </c>
      <c r="D187" t="s">
        <v>1015</v>
      </c>
      <c r="E187" t="s">
        <v>1057</v>
      </c>
      <c r="F187" s="6">
        <v>350</v>
      </c>
      <c r="G187" s="1">
        <v>0.21</v>
      </c>
      <c r="H187" s="3">
        <f>Tabla3[[#This Row],[B.I. IMPORT ADJUDICAT]]*Tabla3[[#This Row],[% IVA]]</f>
        <v>73.5</v>
      </c>
      <c r="I187" s="3">
        <f>Tabla3[[#This Row],[B.I. IMPORT ADJUDICAT]]+Tabla3[[#This Row],[IMPORT IVA]]</f>
        <v>423.5</v>
      </c>
      <c r="J187" s="5" t="s">
        <v>112</v>
      </c>
      <c r="K187" t="s">
        <v>1081</v>
      </c>
    </row>
    <row r="188" spans="1:11" x14ac:dyDescent="0.25">
      <c r="A188" t="s">
        <v>10</v>
      </c>
      <c r="B188" t="s">
        <v>958</v>
      </c>
      <c r="C188" t="s">
        <v>9</v>
      </c>
      <c r="D188" t="s">
        <v>1007</v>
      </c>
      <c r="E188" t="s">
        <v>1050</v>
      </c>
      <c r="F188" s="6">
        <v>180.89</v>
      </c>
      <c r="G188" s="1">
        <v>0</v>
      </c>
      <c r="H188" s="3">
        <f>Tabla3[[#This Row],[B.I. IMPORT ADJUDICAT]]*Tabla3[[#This Row],[% IVA]]</f>
        <v>0</v>
      </c>
      <c r="I188" s="3">
        <f>Tabla3[[#This Row],[B.I. IMPORT ADJUDICAT]]+Tabla3[[#This Row],[IMPORT IVA]]</f>
        <v>180.89</v>
      </c>
      <c r="J188" s="7" t="s">
        <v>1085</v>
      </c>
      <c r="K188" t="s">
        <v>1081</v>
      </c>
    </row>
    <row r="189" spans="1:11" x14ac:dyDescent="0.25">
      <c r="A189" s="19" t="s">
        <v>10</v>
      </c>
      <c r="B189" s="19" t="s">
        <v>152</v>
      </c>
      <c r="C189" s="19" t="s">
        <v>9</v>
      </c>
      <c r="D189" s="19" t="s">
        <v>161</v>
      </c>
      <c r="E189" s="19" t="s">
        <v>167</v>
      </c>
      <c r="F189" s="20">
        <v>64</v>
      </c>
      <c r="G189" s="21">
        <v>0.21</v>
      </c>
      <c r="H189" s="22">
        <f>Tabla3[[#This Row],[B.I. IMPORT ADJUDICAT]]*Tabla3[[#This Row],[% IVA]]</f>
        <v>13.44</v>
      </c>
      <c r="I189" s="22">
        <f>Tabla3[[#This Row],[B.I. IMPORT ADJUDICAT]]+Tabla3[[#This Row],[IMPORT IVA]]</f>
        <v>77.44</v>
      </c>
      <c r="J189" s="23" t="s">
        <v>112</v>
      </c>
      <c r="K189" s="19" t="s">
        <v>172</v>
      </c>
    </row>
    <row r="190" spans="1:11" x14ac:dyDescent="0.25">
      <c r="A190" t="s">
        <v>10</v>
      </c>
      <c r="B190" s="4" t="s">
        <v>1111</v>
      </c>
      <c r="C190" t="s">
        <v>9</v>
      </c>
      <c r="D190" t="s">
        <v>1165</v>
      </c>
      <c r="E190" t="s">
        <v>1217</v>
      </c>
      <c r="F190" s="2">
        <v>787</v>
      </c>
      <c r="G190" s="1">
        <v>0.21</v>
      </c>
      <c r="H190" s="3">
        <f>Tabla3[[#This Row],[B.I. IMPORT ADJUDICAT]]*Tabla3[[#This Row],[% IVA]]</f>
        <v>165.26999999999998</v>
      </c>
      <c r="I190" s="3">
        <f>Tabla3[[#This Row],[B.I. IMPORT ADJUDICAT]]+Tabla3[[#This Row],[IMPORT IVA]]</f>
        <v>952.27</v>
      </c>
      <c r="J190" s="5" t="s">
        <v>1248</v>
      </c>
      <c r="K190" t="s">
        <v>120</v>
      </c>
    </row>
    <row r="191" spans="1:11" x14ac:dyDescent="0.25">
      <c r="A191" t="s">
        <v>10</v>
      </c>
      <c r="B191" s="13" t="s">
        <v>261</v>
      </c>
      <c r="C191" t="s">
        <v>11</v>
      </c>
      <c r="D191" t="s">
        <v>363</v>
      </c>
      <c r="E191" s="4" t="s">
        <v>469</v>
      </c>
      <c r="F191" s="6">
        <v>3730.4</v>
      </c>
      <c r="G191" s="1">
        <v>0.21</v>
      </c>
      <c r="H191" s="22">
        <f>Tabla3[[#This Row],[B.I. IMPORT ADJUDICAT]]*Tabla3[[#This Row],[% IVA]]</f>
        <v>783.38400000000001</v>
      </c>
      <c r="I191" s="22">
        <f>Tabla3[[#This Row],[B.I. IMPORT ADJUDICAT]]+Tabla3[[#This Row],[IMPORT IVA]]</f>
        <v>4513.7839999999997</v>
      </c>
      <c r="J191" s="11" t="s">
        <v>531</v>
      </c>
      <c r="K191" t="s">
        <v>527</v>
      </c>
    </row>
    <row r="192" spans="1:11" x14ac:dyDescent="0.25">
      <c r="A192" s="14" t="s">
        <v>10</v>
      </c>
      <c r="B192" s="25" t="s">
        <v>566</v>
      </c>
      <c r="C192" s="25" t="s">
        <v>947</v>
      </c>
      <c r="D192" s="14" t="s">
        <v>616</v>
      </c>
      <c r="E192" s="14" t="s">
        <v>742</v>
      </c>
      <c r="F192" s="28">
        <v>600</v>
      </c>
      <c r="G192" s="16">
        <v>0.21</v>
      </c>
      <c r="H192" s="17">
        <f>Tabla3[[#This Row],[B.I. IMPORT ADJUDICAT]]*Tabla3[[#This Row],[% IVA]]</f>
        <v>126</v>
      </c>
      <c r="I192" s="17">
        <f>Tabla3[[#This Row],[B.I. IMPORT ADJUDICAT]]+Tabla3[[#This Row],[IMPORT IVA]]</f>
        <v>726</v>
      </c>
      <c r="J192" s="29" t="s">
        <v>529</v>
      </c>
      <c r="K192" s="14" t="s">
        <v>842</v>
      </c>
    </row>
    <row r="193" spans="1:11" x14ac:dyDescent="0.25">
      <c r="A193" t="s">
        <v>10</v>
      </c>
      <c r="B193" t="s">
        <v>978</v>
      </c>
      <c r="C193" t="s">
        <v>9</v>
      </c>
      <c r="D193" t="s">
        <v>1028</v>
      </c>
      <c r="E193" t="s">
        <v>1065</v>
      </c>
      <c r="F193" s="6">
        <v>1800</v>
      </c>
      <c r="G193" s="1">
        <v>0</v>
      </c>
      <c r="H193" s="3">
        <f>Tabla3[[#This Row],[B.I. IMPORT ADJUDICAT]]*Tabla3[[#This Row],[% IVA]]</f>
        <v>0</v>
      </c>
      <c r="I193" s="3">
        <f>Tabla3[[#This Row],[B.I. IMPORT ADJUDICAT]]+Tabla3[[#This Row],[IMPORT IVA]]</f>
        <v>1800</v>
      </c>
      <c r="J193" s="7" t="s">
        <v>1082</v>
      </c>
      <c r="K193" t="s">
        <v>1081</v>
      </c>
    </row>
    <row r="194" spans="1:11" x14ac:dyDescent="0.25">
      <c r="A194" s="14" t="s">
        <v>10</v>
      </c>
      <c r="B194" s="25" t="s">
        <v>554</v>
      </c>
      <c r="C194" s="25" t="s">
        <v>947</v>
      </c>
      <c r="D194" s="14" t="s">
        <v>603</v>
      </c>
      <c r="E194" s="14" t="s">
        <v>733</v>
      </c>
      <c r="F194" s="28">
        <v>360</v>
      </c>
      <c r="G194" s="16">
        <v>0.21</v>
      </c>
      <c r="H194" s="17">
        <f>Tabla3[[#This Row],[B.I. IMPORT ADJUDICAT]]*Tabla3[[#This Row],[% IVA]]</f>
        <v>75.599999999999994</v>
      </c>
      <c r="I194" s="17">
        <f>Tabla3[[#This Row],[B.I. IMPORT ADJUDICAT]]+Tabla3[[#This Row],[IMPORT IVA]]</f>
        <v>435.6</v>
      </c>
      <c r="J194" s="29" t="s">
        <v>836</v>
      </c>
      <c r="K194" s="14" t="s">
        <v>842</v>
      </c>
    </row>
    <row r="195" spans="1:11" x14ac:dyDescent="0.25">
      <c r="A195" t="s">
        <v>15</v>
      </c>
      <c r="B195" s="4" t="s">
        <v>33</v>
      </c>
      <c r="C195" t="s">
        <v>9</v>
      </c>
      <c r="D195" t="s">
        <v>67</v>
      </c>
      <c r="E195" t="s">
        <v>99</v>
      </c>
      <c r="F195" s="24">
        <v>57.46</v>
      </c>
      <c r="G195" s="1">
        <v>0.21</v>
      </c>
      <c r="H195" s="3">
        <f>Tabla3[[#This Row],[B.I. IMPORT ADJUDICAT]]*Tabla3[[#This Row],[% IVA]]</f>
        <v>12.066599999999999</v>
      </c>
      <c r="I195" s="3">
        <f>Tabla3[[#This Row],[B.I. IMPORT ADJUDICAT]]+Tabla3[[#This Row],[IMPORT IVA]]</f>
        <v>69.526600000000002</v>
      </c>
      <c r="J195" s="10"/>
      <c r="K195" t="s">
        <v>120</v>
      </c>
    </row>
    <row r="196" spans="1:11" x14ac:dyDescent="0.25">
      <c r="A196" t="s">
        <v>15</v>
      </c>
      <c r="B196" s="4" t="s">
        <v>34</v>
      </c>
      <c r="C196" t="s">
        <v>9</v>
      </c>
      <c r="D196" t="s">
        <v>68</v>
      </c>
      <c r="E196" t="s">
        <v>99</v>
      </c>
      <c r="F196" s="24">
        <v>148.41</v>
      </c>
      <c r="G196" s="1">
        <v>0.21</v>
      </c>
      <c r="H196" s="3">
        <f>Tabla3[[#This Row],[B.I. IMPORT ADJUDICAT]]*Tabla3[[#This Row],[% IVA]]</f>
        <v>31.166099999999997</v>
      </c>
      <c r="I196" s="3">
        <f>Tabla3[[#This Row],[B.I. IMPORT ADJUDICAT]]+Tabla3[[#This Row],[IMPORT IVA]]</f>
        <v>179.5761</v>
      </c>
      <c r="J196" s="10"/>
      <c r="K196" t="s">
        <v>120</v>
      </c>
    </row>
    <row r="197" spans="1:11" x14ac:dyDescent="0.25">
      <c r="A197" t="s">
        <v>15</v>
      </c>
      <c r="B197" s="4" t="s">
        <v>35</v>
      </c>
      <c r="C197" t="s">
        <v>9</v>
      </c>
      <c r="D197" t="s">
        <v>69</v>
      </c>
      <c r="E197" t="s">
        <v>99</v>
      </c>
      <c r="F197" s="24">
        <v>134.61000000000001</v>
      </c>
      <c r="G197" s="1">
        <v>0.21</v>
      </c>
      <c r="H197" s="3">
        <f>Tabla3[[#This Row],[B.I. IMPORT ADJUDICAT]]*Tabla3[[#This Row],[% IVA]]</f>
        <v>28.2681</v>
      </c>
      <c r="I197" s="3">
        <f>Tabla3[[#This Row],[B.I. IMPORT ADJUDICAT]]+Tabla3[[#This Row],[IMPORT IVA]]</f>
        <v>162.87810000000002</v>
      </c>
      <c r="J197" s="10"/>
      <c r="K197" t="s">
        <v>120</v>
      </c>
    </row>
    <row r="198" spans="1:11" x14ac:dyDescent="0.25">
      <c r="A198" t="s">
        <v>15</v>
      </c>
      <c r="B198" s="4" t="s">
        <v>47</v>
      </c>
      <c r="C198" t="s">
        <v>9</v>
      </c>
      <c r="D198" t="s">
        <v>81</v>
      </c>
      <c r="E198" t="s">
        <v>106</v>
      </c>
      <c r="F198" s="24">
        <v>7620</v>
      </c>
      <c r="G198" s="1">
        <v>0</v>
      </c>
      <c r="H198" s="3">
        <f>Tabla3[[#This Row],[B.I. IMPORT ADJUDICAT]]*Tabla3[[#This Row],[% IVA]]</f>
        <v>0</v>
      </c>
      <c r="I198" s="3">
        <f>Tabla3[[#This Row],[B.I. IMPORT ADJUDICAT]]+Tabla3[[#This Row],[IMPORT IVA]]</f>
        <v>7620</v>
      </c>
      <c r="J198" s="11"/>
      <c r="K198" t="s">
        <v>120</v>
      </c>
    </row>
    <row r="199" spans="1:11" x14ac:dyDescent="0.25">
      <c r="A199" t="s">
        <v>10</v>
      </c>
      <c r="B199" s="4" t="s">
        <v>47</v>
      </c>
      <c r="C199" t="s">
        <v>9</v>
      </c>
      <c r="D199" t="s">
        <v>81</v>
      </c>
      <c r="E199" t="s">
        <v>106</v>
      </c>
      <c r="F199" s="2">
        <v>7370</v>
      </c>
      <c r="G199" s="1">
        <v>0</v>
      </c>
      <c r="H199" s="3">
        <f>Tabla3[[#This Row],[B.I. IMPORT ADJUDICAT]]*Tabla3[[#This Row],[% IVA]]</f>
        <v>0</v>
      </c>
      <c r="I199" s="3">
        <f>Tabla3[[#This Row],[B.I. IMPORT ADJUDICAT]]+Tabla3[[#This Row],[IMPORT IVA]]</f>
        <v>7370</v>
      </c>
      <c r="J199" s="5" t="s">
        <v>1247</v>
      </c>
      <c r="K199" t="s">
        <v>120</v>
      </c>
    </row>
    <row r="200" spans="1:11" x14ac:dyDescent="0.25">
      <c r="A200" t="s">
        <v>10</v>
      </c>
      <c r="B200" t="s">
        <v>188</v>
      </c>
      <c r="C200" t="s">
        <v>9</v>
      </c>
      <c r="D200" t="s">
        <v>205</v>
      </c>
      <c r="E200" t="s">
        <v>217</v>
      </c>
      <c r="F200" s="6">
        <v>200</v>
      </c>
      <c r="G200" s="1">
        <v>0</v>
      </c>
      <c r="H200" s="22">
        <f>Tabla3[[#This Row],[B.I. IMPORT ADJUDICAT]]*Tabla3[[#This Row],[% IVA]]</f>
        <v>0</v>
      </c>
      <c r="I200" s="22">
        <f>Tabla3[[#This Row],[B.I. IMPORT ADJUDICAT]]+Tabla3[[#This Row],[IMPORT IVA]]</f>
        <v>200</v>
      </c>
      <c r="J200" s="10"/>
      <c r="K200" t="s">
        <v>584</v>
      </c>
    </row>
    <row r="201" spans="1:11" x14ac:dyDescent="0.25">
      <c r="A201" t="s">
        <v>15</v>
      </c>
      <c r="B201" s="4" t="s">
        <v>43</v>
      </c>
      <c r="C201" t="s">
        <v>9</v>
      </c>
      <c r="D201" t="s">
        <v>76</v>
      </c>
      <c r="E201" t="s">
        <v>217</v>
      </c>
      <c r="F201" s="24">
        <v>4950</v>
      </c>
      <c r="G201" s="1">
        <v>0</v>
      </c>
      <c r="H201" s="3">
        <f>Tabla3[[#This Row],[B.I. IMPORT ADJUDICAT]]*Tabla3[[#This Row],[% IVA]]</f>
        <v>0</v>
      </c>
      <c r="I201" s="3">
        <f>Tabla3[[#This Row],[B.I. IMPORT ADJUDICAT]]+Tabla3[[#This Row],[IMPORT IVA]]</f>
        <v>4950</v>
      </c>
      <c r="J201" s="10"/>
      <c r="K201" t="s">
        <v>120</v>
      </c>
    </row>
    <row r="202" spans="1:11" x14ac:dyDescent="0.25">
      <c r="A202" t="s">
        <v>15</v>
      </c>
      <c r="B202" s="4" t="s">
        <v>44</v>
      </c>
      <c r="C202" t="s">
        <v>9</v>
      </c>
      <c r="D202" t="s">
        <v>77</v>
      </c>
      <c r="E202" t="s">
        <v>217</v>
      </c>
      <c r="F202" s="24">
        <v>4612.5</v>
      </c>
      <c r="G202" s="1">
        <v>0</v>
      </c>
      <c r="H202" s="3">
        <f>Tabla3[[#This Row],[B.I. IMPORT ADJUDICAT]]*Tabla3[[#This Row],[% IVA]]</f>
        <v>0</v>
      </c>
      <c r="I202" s="3">
        <f>Tabla3[[#This Row],[B.I. IMPORT ADJUDICAT]]+Tabla3[[#This Row],[IMPORT IVA]]</f>
        <v>4612.5</v>
      </c>
      <c r="J202" s="7"/>
      <c r="K202" t="s">
        <v>120</v>
      </c>
    </row>
    <row r="203" spans="1:11" x14ac:dyDescent="0.25">
      <c r="A203" t="s">
        <v>15</v>
      </c>
      <c r="B203" s="4" t="s">
        <v>53</v>
      </c>
      <c r="C203" t="s">
        <v>9</v>
      </c>
      <c r="D203" t="s">
        <v>87</v>
      </c>
      <c r="E203" t="s">
        <v>111</v>
      </c>
      <c r="F203" s="24">
        <v>1900</v>
      </c>
      <c r="G203" s="1">
        <v>0</v>
      </c>
      <c r="H203" s="3">
        <f>Tabla3[[#This Row],[B.I. IMPORT ADJUDICAT]]*Tabla3[[#This Row],[% IVA]]</f>
        <v>0</v>
      </c>
      <c r="I203" s="3">
        <f>Tabla3[[#This Row],[B.I. IMPORT ADJUDICAT]]+Tabla3[[#This Row],[IMPORT IVA]]</f>
        <v>1900</v>
      </c>
      <c r="K203" t="s">
        <v>120</v>
      </c>
    </row>
    <row r="204" spans="1:11" x14ac:dyDescent="0.25">
      <c r="A204" t="s">
        <v>10</v>
      </c>
      <c r="B204" t="s">
        <v>981</v>
      </c>
      <c r="C204" t="s">
        <v>9</v>
      </c>
      <c r="D204" t="s">
        <v>1031</v>
      </c>
      <c r="E204" t="s">
        <v>1069</v>
      </c>
      <c r="F204" s="6">
        <v>1000</v>
      </c>
      <c r="G204" s="1">
        <v>0</v>
      </c>
      <c r="H204" s="3">
        <f>Tabla3[[#This Row],[B.I. IMPORT ADJUDICAT]]*Tabla3[[#This Row],[% IVA]]</f>
        <v>0</v>
      </c>
      <c r="I204" s="3">
        <f>Tabla3[[#This Row],[B.I. IMPORT ADJUDICAT]]+Tabla3[[#This Row],[IMPORT IVA]]</f>
        <v>1000</v>
      </c>
      <c r="J204" s="5" t="s">
        <v>112</v>
      </c>
      <c r="K204" t="s">
        <v>1081</v>
      </c>
    </row>
    <row r="205" spans="1:11" x14ac:dyDescent="0.25">
      <c r="A205" t="s">
        <v>10</v>
      </c>
      <c r="B205" t="s">
        <v>990</v>
      </c>
      <c r="C205" t="s">
        <v>11</v>
      </c>
      <c r="D205" t="s">
        <v>1039</v>
      </c>
      <c r="E205" t="s">
        <v>1077</v>
      </c>
      <c r="F205" s="6">
        <v>659.91</v>
      </c>
      <c r="G205" s="1">
        <v>0.21</v>
      </c>
      <c r="H205" s="3">
        <f>Tabla3[[#This Row],[B.I. IMPORT ADJUDICAT]]*Tabla3[[#This Row],[% IVA]]</f>
        <v>138.58109999999999</v>
      </c>
      <c r="I205" s="3">
        <f>Tabla3[[#This Row],[B.I. IMPORT ADJUDICAT]]+Tabla3[[#This Row],[IMPORT IVA]]</f>
        <v>798.49109999999996</v>
      </c>
      <c r="J205" s="7" t="s">
        <v>1090</v>
      </c>
      <c r="K205" t="s">
        <v>1081</v>
      </c>
    </row>
    <row r="206" spans="1:11" x14ac:dyDescent="0.25">
      <c r="A206" t="s">
        <v>10</v>
      </c>
      <c r="B206" s="13" t="s">
        <v>249</v>
      </c>
      <c r="C206" t="s">
        <v>11</v>
      </c>
      <c r="D206" t="s">
        <v>250</v>
      </c>
      <c r="E206" t="s">
        <v>251</v>
      </c>
      <c r="F206" s="2">
        <v>240</v>
      </c>
      <c r="G206" s="1">
        <v>0.21</v>
      </c>
      <c r="H206" s="3">
        <f>Tabla3[[#This Row],[B.I. IMPORT ADJUDICAT]]*Tabla3[[#This Row],[% IVA]]</f>
        <v>50.4</v>
      </c>
      <c r="I206" s="3">
        <f>Tabla3[[#This Row],[B.I. IMPORT ADJUDICAT]]+Tabla3[[#This Row],[IMPORT IVA]]</f>
        <v>290.39999999999998</v>
      </c>
      <c r="K206" t="s">
        <v>252</v>
      </c>
    </row>
    <row r="207" spans="1:11" x14ac:dyDescent="0.25">
      <c r="A207" s="14" t="s">
        <v>10</v>
      </c>
      <c r="B207" s="25" t="s">
        <v>566</v>
      </c>
      <c r="C207" s="25" t="s">
        <v>947</v>
      </c>
      <c r="D207" s="14" t="s">
        <v>669</v>
      </c>
      <c r="E207" s="14" t="s">
        <v>794</v>
      </c>
      <c r="F207" s="28">
        <v>450.35</v>
      </c>
      <c r="G207" s="16">
        <v>0.21</v>
      </c>
      <c r="H207" s="17">
        <f>Tabla3[[#This Row],[B.I. IMPORT ADJUDICAT]]*Tabla3[[#This Row],[% IVA]]</f>
        <v>94.573499999999996</v>
      </c>
      <c r="I207" s="17">
        <f>Tabla3[[#This Row],[B.I. IMPORT ADJUDICAT]]+Tabla3[[#This Row],[IMPORT IVA]]</f>
        <v>544.92349999999999</v>
      </c>
      <c r="J207" s="29" t="s">
        <v>529</v>
      </c>
      <c r="K207" s="14" t="s">
        <v>842</v>
      </c>
    </row>
    <row r="208" spans="1:11" x14ac:dyDescent="0.25">
      <c r="A208" t="s">
        <v>10</v>
      </c>
      <c r="B208" t="s">
        <v>174</v>
      </c>
      <c r="C208" t="s">
        <v>9</v>
      </c>
      <c r="D208" t="s">
        <v>191</v>
      </c>
      <c r="E208" t="s">
        <v>208</v>
      </c>
      <c r="F208" s="6">
        <v>560</v>
      </c>
      <c r="G208" s="1">
        <v>0.21</v>
      </c>
      <c r="H208" s="22">
        <f>Tabla3[[#This Row],[B.I. IMPORT ADJUDICAT]]*Tabla3[[#This Row],[% IVA]]</f>
        <v>117.6</v>
      </c>
      <c r="I208" s="22">
        <f>Tabla3[[#This Row],[B.I. IMPORT ADJUDICAT]]+Tabla3[[#This Row],[IMPORT IVA]]</f>
        <v>677.6</v>
      </c>
      <c r="J208" s="7"/>
      <c r="K208" t="s">
        <v>584</v>
      </c>
    </row>
    <row r="209" spans="1:11" x14ac:dyDescent="0.25">
      <c r="A209" t="s">
        <v>10</v>
      </c>
      <c r="B209" s="4" t="s">
        <v>1114</v>
      </c>
      <c r="C209" t="s">
        <v>9</v>
      </c>
      <c r="D209" t="s">
        <v>1168</v>
      </c>
      <c r="E209" t="s">
        <v>208</v>
      </c>
      <c r="F209" s="2">
        <v>7400</v>
      </c>
      <c r="G209" s="1">
        <v>0.21</v>
      </c>
      <c r="H209" s="3">
        <f>Tabla3[[#This Row],[B.I. IMPORT ADJUDICAT]]*Tabla3[[#This Row],[% IVA]]</f>
        <v>1554</v>
      </c>
      <c r="I209" s="3">
        <f>Tabla3[[#This Row],[B.I. IMPORT ADJUDICAT]]+Tabla3[[#This Row],[IMPORT IVA]]</f>
        <v>8954</v>
      </c>
      <c r="J209" s="5" t="s">
        <v>536</v>
      </c>
      <c r="K209" t="s">
        <v>120</v>
      </c>
    </row>
    <row r="210" spans="1:11" x14ac:dyDescent="0.25">
      <c r="A210" t="s">
        <v>10</v>
      </c>
      <c r="B210" s="4" t="s">
        <v>1140</v>
      </c>
      <c r="C210" t="s">
        <v>9</v>
      </c>
      <c r="D210" t="s">
        <v>1193</v>
      </c>
      <c r="E210" t="s">
        <v>208</v>
      </c>
      <c r="F210" s="2">
        <v>14810.5</v>
      </c>
      <c r="G210" s="1">
        <v>0.21</v>
      </c>
      <c r="H210" s="3">
        <f>Tabla3[[#This Row],[B.I. IMPORT ADJUDICAT]]*Tabla3[[#This Row],[% IVA]]</f>
        <v>3110.2049999999999</v>
      </c>
      <c r="I210" s="3">
        <f>Tabla3[[#This Row],[B.I. IMPORT ADJUDICAT]]+Tabla3[[#This Row],[IMPORT IVA]]</f>
        <v>17920.705000000002</v>
      </c>
      <c r="J210" s="5" t="s">
        <v>1250</v>
      </c>
      <c r="K210" t="s">
        <v>120</v>
      </c>
    </row>
    <row r="211" spans="1:11" x14ac:dyDescent="0.25">
      <c r="A211" s="14" t="s">
        <v>10</v>
      </c>
      <c r="B211" s="25" t="s">
        <v>566</v>
      </c>
      <c r="C211" s="25" t="s">
        <v>947</v>
      </c>
      <c r="D211" s="14" t="s">
        <v>623</v>
      </c>
      <c r="E211" s="14" t="s">
        <v>749</v>
      </c>
      <c r="F211" s="28">
        <v>600</v>
      </c>
      <c r="G211" s="16">
        <v>0</v>
      </c>
      <c r="H211" s="17">
        <f>Tabla3[[#This Row],[B.I. IMPORT ADJUDICAT]]*Tabla3[[#This Row],[% IVA]]</f>
        <v>0</v>
      </c>
      <c r="I211" s="17">
        <f>Tabla3[[#This Row],[B.I. IMPORT ADJUDICAT]]+Tabla3[[#This Row],[IMPORT IVA]]</f>
        <v>600</v>
      </c>
      <c r="J211" s="29" t="s">
        <v>529</v>
      </c>
      <c r="K211" s="14" t="s">
        <v>842</v>
      </c>
    </row>
    <row r="212" spans="1:11" x14ac:dyDescent="0.25">
      <c r="A212" s="14" t="s">
        <v>10</v>
      </c>
      <c r="B212" s="25" t="s">
        <v>566</v>
      </c>
      <c r="C212" s="25" t="s">
        <v>947</v>
      </c>
      <c r="D212" s="14" t="s">
        <v>655</v>
      </c>
      <c r="E212" s="25" t="s">
        <v>780</v>
      </c>
      <c r="F212" s="28">
        <v>2500</v>
      </c>
      <c r="G212" s="16">
        <v>0</v>
      </c>
      <c r="H212" s="17">
        <f>Tabla3[[#This Row],[B.I. IMPORT ADJUDICAT]]*Tabla3[[#This Row],[% IVA]]</f>
        <v>0</v>
      </c>
      <c r="I212" s="17">
        <f>Tabla3[[#This Row],[B.I. IMPORT ADJUDICAT]]+Tabla3[[#This Row],[IMPORT IVA]]</f>
        <v>2500</v>
      </c>
      <c r="J212" s="29" t="s">
        <v>529</v>
      </c>
      <c r="K212" s="14" t="s">
        <v>842</v>
      </c>
    </row>
    <row r="213" spans="1:11" x14ac:dyDescent="0.25">
      <c r="A213" t="s">
        <v>10</v>
      </c>
      <c r="B213" t="s">
        <v>851</v>
      </c>
      <c r="C213" t="s">
        <v>9</v>
      </c>
      <c r="D213" t="s">
        <v>860</v>
      </c>
      <c r="E213" t="s">
        <v>867</v>
      </c>
      <c r="F213" s="6">
        <v>1622.85</v>
      </c>
      <c r="G213" s="1">
        <v>0.21</v>
      </c>
      <c r="H213" s="3">
        <f>Tabla3[[#This Row],[B.I. IMPORT ADJUDICAT]]*Tabla3[[#This Row],[% IVA]]</f>
        <v>340.79849999999999</v>
      </c>
      <c r="I213" s="3">
        <f>Tabla3[[#This Row],[B.I. IMPORT ADJUDICAT]]+Tabla3[[#This Row],[IMPORT IVA]]</f>
        <v>1963.6484999999998</v>
      </c>
      <c r="J213" s="7" t="s">
        <v>115</v>
      </c>
      <c r="K213" t="s">
        <v>861</v>
      </c>
    </row>
    <row r="214" spans="1:11" x14ac:dyDescent="0.25">
      <c r="A214" t="s">
        <v>10</v>
      </c>
      <c r="B214" t="s">
        <v>885</v>
      </c>
      <c r="C214" t="s">
        <v>9</v>
      </c>
      <c r="D214" t="s">
        <v>903</v>
      </c>
      <c r="E214" t="s">
        <v>918</v>
      </c>
      <c r="F214" s="2">
        <v>991.74</v>
      </c>
      <c r="G214" s="1">
        <v>0.21</v>
      </c>
      <c r="H214" s="3">
        <f>Tabla3[[#This Row],[B.I. IMPORT ADJUDICAT]]*Tabla3[[#This Row],[% IVA]]</f>
        <v>208.2654</v>
      </c>
      <c r="I214" s="3">
        <f>Tabla3[[#This Row],[B.I. IMPORT ADJUDICAT]]+Tabla3[[#This Row],[IMPORT IVA]]</f>
        <v>1200.0054</v>
      </c>
      <c r="J214" s="5" t="s">
        <v>118</v>
      </c>
      <c r="K214" t="s">
        <v>927</v>
      </c>
    </row>
    <row r="215" spans="1:11" x14ac:dyDescent="0.25">
      <c r="A215" t="s">
        <v>10</v>
      </c>
      <c r="B215" s="13" t="s">
        <v>280</v>
      </c>
      <c r="C215" t="s">
        <v>11</v>
      </c>
      <c r="D215" t="s">
        <v>382</v>
      </c>
      <c r="E215" s="4" t="s">
        <v>485</v>
      </c>
      <c r="F215" s="6">
        <v>775</v>
      </c>
      <c r="G215" s="1">
        <v>0.21</v>
      </c>
      <c r="H215" s="22">
        <f>Tabla3[[#This Row],[B.I. IMPORT ADJUDICAT]]*Tabla3[[#This Row],[% IVA]]</f>
        <v>162.75</v>
      </c>
      <c r="I215" s="22">
        <f>Tabla3[[#This Row],[B.I. IMPORT ADJUDICAT]]+Tabla3[[#This Row],[IMPORT IVA]]</f>
        <v>937.75</v>
      </c>
      <c r="J215" s="11" t="s">
        <v>535</v>
      </c>
      <c r="K215" t="s">
        <v>527</v>
      </c>
    </row>
    <row r="216" spans="1:11" x14ac:dyDescent="0.25">
      <c r="A216" t="s">
        <v>15</v>
      </c>
      <c r="B216" t="s">
        <v>1095</v>
      </c>
      <c r="C216" t="s">
        <v>9</v>
      </c>
      <c r="D216" t="s">
        <v>1096</v>
      </c>
      <c r="E216" t="s">
        <v>1097</v>
      </c>
      <c r="F216" s="2">
        <v>14400.98</v>
      </c>
      <c r="G216" s="1">
        <v>0.21</v>
      </c>
      <c r="H216" s="3">
        <f>Tabla3[[#This Row],[B.I. IMPORT ADJUDICAT]]*Tabla3[[#This Row],[% IVA]]</f>
        <v>3024.2057999999997</v>
      </c>
      <c r="I216" s="3">
        <f>Tabla3[[#This Row],[B.I. IMPORT ADJUDICAT]]+Tabla3[[#This Row],[IMPORT IVA]]</f>
        <v>17425.185799999999</v>
      </c>
      <c r="J216" s="5" t="s">
        <v>1098</v>
      </c>
      <c r="K216" t="s">
        <v>1099</v>
      </c>
    </row>
    <row r="217" spans="1:11" x14ac:dyDescent="0.25">
      <c r="A217" s="14" t="s">
        <v>10</v>
      </c>
      <c r="B217" s="25" t="s">
        <v>566</v>
      </c>
      <c r="C217" s="25" t="s">
        <v>948</v>
      </c>
      <c r="D217" s="14" t="s">
        <v>662</v>
      </c>
      <c r="E217" s="14" t="s">
        <v>787</v>
      </c>
      <c r="F217" s="28">
        <v>1095</v>
      </c>
      <c r="G217" s="16">
        <v>0.21</v>
      </c>
      <c r="H217" s="17">
        <f>Tabla3[[#This Row],[B.I. IMPORT ADJUDICAT]]*Tabla3[[#This Row],[% IVA]]</f>
        <v>229.95</v>
      </c>
      <c r="I217" s="17">
        <f>Tabla3[[#This Row],[B.I. IMPORT ADJUDICAT]]+Tabla3[[#This Row],[IMPORT IVA]]</f>
        <v>1324.95</v>
      </c>
      <c r="J217" s="29" t="s">
        <v>529</v>
      </c>
      <c r="K217" s="14" t="s">
        <v>842</v>
      </c>
    </row>
    <row r="218" spans="1:11" x14ac:dyDescent="0.25">
      <c r="A218" t="s">
        <v>15</v>
      </c>
      <c r="B218" s="4" t="s">
        <v>24</v>
      </c>
      <c r="C218" t="s">
        <v>11</v>
      </c>
      <c r="D218" t="s">
        <v>58</v>
      </c>
      <c r="E218" t="s">
        <v>91</v>
      </c>
      <c r="F218" s="24">
        <v>1826</v>
      </c>
      <c r="G218" s="1">
        <v>0.21</v>
      </c>
      <c r="H218" s="22">
        <f>Tabla3[[#This Row],[B.I. IMPORT ADJUDICAT]]*Tabla3[[#This Row],[% IVA]]</f>
        <v>383.46</v>
      </c>
      <c r="I218" s="22">
        <f>Tabla3[[#This Row],[B.I. IMPORT ADJUDICAT]]+Tabla3[[#This Row],[IMPORT IVA]]</f>
        <v>2209.46</v>
      </c>
      <c r="J218" s="10"/>
      <c r="K218" t="s">
        <v>120</v>
      </c>
    </row>
    <row r="219" spans="1:11" x14ac:dyDescent="0.25">
      <c r="A219" t="s">
        <v>10</v>
      </c>
      <c r="B219" s="4" t="s">
        <v>1115</v>
      </c>
      <c r="C219" t="s">
        <v>9</v>
      </c>
      <c r="D219" t="s">
        <v>1169</v>
      </c>
      <c r="E219" t="s">
        <v>91</v>
      </c>
      <c r="F219" s="2">
        <v>1113</v>
      </c>
      <c r="G219" s="1">
        <v>0.21</v>
      </c>
      <c r="H219" s="3">
        <f>Tabla3[[#This Row],[B.I. IMPORT ADJUDICAT]]*Tabla3[[#This Row],[% IVA]]</f>
        <v>233.73</v>
      </c>
      <c r="I219" s="3">
        <f>Tabla3[[#This Row],[B.I. IMPORT ADJUDICAT]]+Tabla3[[#This Row],[IMPORT IVA]]</f>
        <v>1346.73</v>
      </c>
      <c r="J219" s="5" t="s">
        <v>112</v>
      </c>
      <c r="K219" t="s">
        <v>120</v>
      </c>
    </row>
    <row r="220" spans="1:11" x14ac:dyDescent="0.25">
      <c r="A220" s="14" t="s">
        <v>10</v>
      </c>
      <c r="B220" s="25" t="s">
        <v>566</v>
      </c>
      <c r="C220" s="25" t="s">
        <v>947</v>
      </c>
      <c r="D220" s="14" t="s">
        <v>617</v>
      </c>
      <c r="E220" s="14" t="s">
        <v>743</v>
      </c>
      <c r="F220" s="28">
        <v>700</v>
      </c>
      <c r="G220" s="16">
        <v>0.21</v>
      </c>
      <c r="H220" s="17">
        <f>Tabla3[[#This Row],[B.I. IMPORT ADJUDICAT]]*Tabla3[[#This Row],[% IVA]]</f>
        <v>147</v>
      </c>
      <c r="I220" s="17">
        <f>Tabla3[[#This Row],[B.I. IMPORT ADJUDICAT]]+Tabla3[[#This Row],[IMPORT IVA]]</f>
        <v>847</v>
      </c>
      <c r="J220" s="29" t="s">
        <v>529</v>
      </c>
      <c r="K220" s="14" t="s">
        <v>842</v>
      </c>
    </row>
    <row r="221" spans="1:11" x14ac:dyDescent="0.25">
      <c r="A221" s="14" t="s">
        <v>10</v>
      </c>
      <c r="B221" s="25" t="s">
        <v>566</v>
      </c>
      <c r="C221" s="25" t="s">
        <v>947</v>
      </c>
      <c r="D221" s="14" t="s">
        <v>665</v>
      </c>
      <c r="E221" s="14" t="s">
        <v>790</v>
      </c>
      <c r="F221" s="28">
        <v>3450</v>
      </c>
      <c r="G221" s="16">
        <v>0.21</v>
      </c>
      <c r="H221" s="17">
        <f>Tabla3[[#This Row],[B.I. IMPORT ADJUDICAT]]*Tabla3[[#This Row],[% IVA]]</f>
        <v>724.5</v>
      </c>
      <c r="I221" s="17">
        <f>Tabla3[[#This Row],[B.I. IMPORT ADJUDICAT]]+Tabla3[[#This Row],[IMPORT IVA]]</f>
        <v>4174.5</v>
      </c>
      <c r="J221" s="29" t="s">
        <v>529</v>
      </c>
      <c r="K221" s="14" t="s">
        <v>842</v>
      </c>
    </row>
    <row r="222" spans="1:11" x14ac:dyDescent="0.25">
      <c r="A222" t="s">
        <v>10</v>
      </c>
      <c r="B222" s="13" t="s">
        <v>340</v>
      </c>
      <c r="C222" t="s">
        <v>11</v>
      </c>
      <c r="D222" t="s">
        <v>445</v>
      </c>
      <c r="E222" s="4" t="s">
        <v>520</v>
      </c>
      <c r="F222" s="6">
        <v>1160.74</v>
      </c>
      <c r="G222" s="1">
        <v>0.21</v>
      </c>
      <c r="H222" s="22">
        <f>Tabla3[[#This Row],[B.I. IMPORT ADJUDICAT]]*Tabla3[[#This Row],[% IVA]]</f>
        <v>243.75539999999998</v>
      </c>
      <c r="I222" s="22">
        <f>Tabla3[[#This Row],[B.I. IMPORT ADJUDICAT]]+Tabla3[[#This Row],[IMPORT IVA]]</f>
        <v>1404.4954</v>
      </c>
      <c r="J222" s="11"/>
      <c r="K222" t="s">
        <v>527</v>
      </c>
    </row>
    <row r="223" spans="1:11" x14ac:dyDescent="0.25">
      <c r="A223" t="s">
        <v>10</v>
      </c>
      <c r="B223" t="s">
        <v>980</v>
      </c>
      <c r="C223" t="s">
        <v>11</v>
      </c>
      <c r="D223" t="s">
        <v>1030</v>
      </c>
      <c r="E223" t="s">
        <v>1067</v>
      </c>
      <c r="F223" s="6">
        <v>90</v>
      </c>
      <c r="G223" s="1">
        <v>0.21</v>
      </c>
      <c r="H223" s="3">
        <f>Tabla3[[#This Row],[B.I. IMPORT ADJUDICAT]]*Tabla3[[#This Row],[% IVA]]</f>
        <v>18.899999999999999</v>
      </c>
      <c r="I223" s="3">
        <f>Tabla3[[#This Row],[B.I. IMPORT ADJUDICAT]]+Tabla3[[#This Row],[IMPORT IVA]]</f>
        <v>108.9</v>
      </c>
      <c r="J223" s="5" t="s">
        <v>1091</v>
      </c>
      <c r="K223" t="s">
        <v>1081</v>
      </c>
    </row>
    <row r="224" spans="1:11" x14ac:dyDescent="0.25">
      <c r="A224" t="s">
        <v>10</v>
      </c>
      <c r="B224" s="4" t="s">
        <v>1126</v>
      </c>
      <c r="C224" t="s">
        <v>9</v>
      </c>
      <c r="D224" t="s">
        <v>1180</v>
      </c>
      <c r="E224" t="s">
        <v>1227</v>
      </c>
      <c r="F224" s="2">
        <v>150</v>
      </c>
      <c r="G224" s="1">
        <v>0.1</v>
      </c>
      <c r="H224" s="3">
        <f>Tabla3[[#This Row],[B.I. IMPORT ADJUDICAT]]*Tabla3[[#This Row],[% IVA]]</f>
        <v>15</v>
      </c>
      <c r="I224" s="3">
        <f>Tabla3[[#This Row],[B.I. IMPORT ADJUDICAT]]+Tabla3[[#This Row],[IMPORT IVA]]</f>
        <v>165</v>
      </c>
      <c r="J224" s="5" t="s">
        <v>112</v>
      </c>
      <c r="K224" t="s">
        <v>120</v>
      </c>
    </row>
    <row r="225" spans="1:11" x14ac:dyDescent="0.25">
      <c r="A225" t="s">
        <v>15</v>
      </c>
      <c r="B225" s="4" t="s">
        <v>22</v>
      </c>
      <c r="C225" t="s">
        <v>11</v>
      </c>
      <c r="D225" t="s">
        <v>56</v>
      </c>
      <c r="E225" t="s">
        <v>90</v>
      </c>
      <c r="F225" s="24">
        <v>3762.58</v>
      </c>
      <c r="G225" s="1">
        <v>0.21</v>
      </c>
      <c r="H225" s="22">
        <f>Tabla3[[#This Row],[B.I. IMPORT ADJUDICAT]]*Tabla3[[#This Row],[% IVA]]</f>
        <v>790.14179999999999</v>
      </c>
      <c r="I225" s="22">
        <f>Tabla3[[#This Row],[B.I. IMPORT ADJUDICAT]]+Tabla3[[#This Row],[IMPORT IVA]]</f>
        <v>4552.7218000000003</v>
      </c>
      <c r="J225" s="10"/>
      <c r="K225" t="s">
        <v>120</v>
      </c>
    </row>
    <row r="226" spans="1:11" x14ac:dyDescent="0.25">
      <c r="A226" t="s">
        <v>10</v>
      </c>
      <c r="B226" t="s">
        <v>847</v>
      </c>
      <c r="C226" t="s">
        <v>9</v>
      </c>
      <c r="D226" t="s">
        <v>856</v>
      </c>
      <c r="E226" t="s">
        <v>863</v>
      </c>
      <c r="F226" s="6">
        <v>4912</v>
      </c>
      <c r="G226" s="1">
        <v>0.21</v>
      </c>
      <c r="H226" s="3">
        <f>Tabla3[[#This Row],[B.I. IMPORT ADJUDICAT]]*Tabla3[[#This Row],[% IVA]]</f>
        <v>1031.52</v>
      </c>
      <c r="I226" s="3">
        <f>Tabla3[[#This Row],[B.I. IMPORT ADJUDICAT]]+Tabla3[[#This Row],[IMPORT IVA]]</f>
        <v>5943.52</v>
      </c>
      <c r="J226" s="7" t="s">
        <v>537</v>
      </c>
      <c r="K226" t="s">
        <v>861</v>
      </c>
    </row>
    <row r="227" spans="1:11" x14ac:dyDescent="0.25">
      <c r="A227" s="14" t="s">
        <v>10</v>
      </c>
      <c r="B227" s="25" t="s">
        <v>566</v>
      </c>
      <c r="C227" s="25" t="s">
        <v>947</v>
      </c>
      <c r="D227" s="14" t="s">
        <v>684</v>
      </c>
      <c r="E227" s="14" t="s">
        <v>805</v>
      </c>
      <c r="F227" s="28">
        <v>304.22000000000003</v>
      </c>
      <c r="G227" s="16">
        <v>0.1</v>
      </c>
      <c r="H227" s="17">
        <f>Tabla3[[#This Row],[B.I. IMPORT ADJUDICAT]]*Tabla3[[#This Row],[% IVA]]</f>
        <v>30.422000000000004</v>
      </c>
      <c r="I227" s="17">
        <f>Tabla3[[#This Row],[B.I. IMPORT ADJUDICAT]]+Tabla3[[#This Row],[IMPORT IVA]]</f>
        <v>334.64200000000005</v>
      </c>
      <c r="J227" s="29" t="s">
        <v>529</v>
      </c>
      <c r="K227" s="14" t="s">
        <v>842</v>
      </c>
    </row>
    <row r="228" spans="1:11" x14ac:dyDescent="0.25">
      <c r="A228" s="14" t="s">
        <v>10</v>
      </c>
      <c r="B228" s="25" t="s">
        <v>571</v>
      </c>
      <c r="C228" s="25" t="s">
        <v>947</v>
      </c>
      <c r="D228" s="14" t="s">
        <v>711</v>
      </c>
      <c r="E228" s="14" t="s">
        <v>827</v>
      </c>
      <c r="F228" s="28">
        <v>250</v>
      </c>
      <c r="G228" s="16">
        <v>0</v>
      </c>
      <c r="H228" s="17">
        <f>Tabla3[[#This Row],[B.I. IMPORT ADJUDICAT]]*Tabla3[[#This Row],[% IVA]]</f>
        <v>0</v>
      </c>
      <c r="I228" s="17">
        <f>Tabla3[[#This Row],[B.I. IMPORT ADJUDICAT]]+Tabla3[[#This Row],[IMPORT IVA]]</f>
        <v>250</v>
      </c>
      <c r="J228" s="29" t="s">
        <v>115</v>
      </c>
      <c r="K228" s="14" t="s">
        <v>842</v>
      </c>
    </row>
    <row r="229" spans="1:11" x14ac:dyDescent="0.25">
      <c r="A229" t="s">
        <v>10</v>
      </c>
      <c r="B229" t="s">
        <v>955</v>
      </c>
      <c r="C229" t="s">
        <v>9</v>
      </c>
      <c r="D229" t="s">
        <v>1004</v>
      </c>
      <c r="E229" t="s">
        <v>1047</v>
      </c>
      <c r="F229" s="6">
        <v>11600</v>
      </c>
      <c r="G229" s="1">
        <v>0.21</v>
      </c>
      <c r="H229" s="3">
        <f>Tabla3[[#This Row],[B.I. IMPORT ADJUDICAT]]*Tabla3[[#This Row],[% IVA]]</f>
        <v>2436</v>
      </c>
      <c r="I229" s="3">
        <f>Tabla3[[#This Row],[B.I. IMPORT ADJUDICAT]]+Tabla3[[#This Row],[IMPORT IVA]]</f>
        <v>14036</v>
      </c>
      <c r="J229" s="7" t="s">
        <v>1084</v>
      </c>
      <c r="K229" t="s">
        <v>1081</v>
      </c>
    </row>
    <row r="230" spans="1:11" x14ac:dyDescent="0.25">
      <c r="A230" t="s">
        <v>10</v>
      </c>
      <c r="B230" s="13" t="s">
        <v>255</v>
      </c>
      <c r="C230" t="s">
        <v>11</v>
      </c>
      <c r="D230" t="s">
        <v>356</v>
      </c>
      <c r="E230" s="4" t="s">
        <v>462</v>
      </c>
      <c r="F230" s="6">
        <v>2746</v>
      </c>
      <c r="G230" s="1">
        <v>0.21</v>
      </c>
      <c r="H230" s="22">
        <f>Tabla3[[#This Row],[B.I. IMPORT ADJUDICAT]]*Tabla3[[#This Row],[% IVA]]</f>
        <v>576.66</v>
      </c>
      <c r="I230" s="22">
        <f>Tabla3[[#This Row],[B.I. IMPORT ADJUDICAT]]+Tabla3[[#This Row],[IMPORT IVA]]</f>
        <v>3322.66</v>
      </c>
      <c r="J230" s="11" t="s">
        <v>117</v>
      </c>
      <c r="K230" t="s">
        <v>527</v>
      </c>
    </row>
    <row r="231" spans="1:11" x14ac:dyDescent="0.25">
      <c r="A231" t="s">
        <v>10</v>
      </c>
      <c r="B231" s="13" t="s">
        <v>333</v>
      </c>
      <c r="C231" t="s">
        <v>11</v>
      </c>
      <c r="D231" t="s">
        <v>437</v>
      </c>
      <c r="E231" s="4" t="s">
        <v>462</v>
      </c>
      <c r="F231" s="6">
        <v>1150</v>
      </c>
      <c r="G231" s="1">
        <v>0.21</v>
      </c>
      <c r="H231" s="22">
        <f>Tabla3[[#This Row],[B.I. IMPORT ADJUDICAT]]*Tabla3[[#This Row],[% IVA]]</f>
        <v>241.5</v>
      </c>
      <c r="I231" s="22">
        <f>Tabla3[[#This Row],[B.I. IMPORT ADJUDICAT]]+Tabla3[[#This Row],[IMPORT IVA]]</f>
        <v>1391.5</v>
      </c>
      <c r="J231" s="11" t="s">
        <v>117</v>
      </c>
      <c r="K231" t="s">
        <v>527</v>
      </c>
    </row>
    <row r="232" spans="1:11" x14ac:dyDescent="0.25">
      <c r="A232" t="s">
        <v>10</v>
      </c>
      <c r="B232" s="13" t="s">
        <v>334</v>
      </c>
      <c r="C232" t="s">
        <v>11</v>
      </c>
      <c r="D232" t="s">
        <v>438</v>
      </c>
      <c r="E232" s="4" t="s">
        <v>462</v>
      </c>
      <c r="F232" s="6">
        <v>415</v>
      </c>
      <c r="G232" s="1">
        <v>0.21</v>
      </c>
      <c r="H232" s="22">
        <f>Tabla3[[#This Row],[B.I. IMPORT ADJUDICAT]]*Tabla3[[#This Row],[% IVA]]</f>
        <v>87.149999999999991</v>
      </c>
      <c r="I232" s="22">
        <f>Tabla3[[#This Row],[B.I. IMPORT ADJUDICAT]]+Tabla3[[#This Row],[IMPORT IVA]]</f>
        <v>502.15</v>
      </c>
      <c r="J232" s="11" t="s">
        <v>117</v>
      </c>
      <c r="K232" t="s">
        <v>527</v>
      </c>
    </row>
    <row r="233" spans="1:11" x14ac:dyDescent="0.25">
      <c r="A233" s="14" t="s">
        <v>10</v>
      </c>
      <c r="B233" s="25" t="s">
        <v>566</v>
      </c>
      <c r="C233" s="25" t="s">
        <v>947</v>
      </c>
      <c r="D233" s="14" t="s">
        <v>671</v>
      </c>
      <c r="E233" s="14" t="s">
        <v>795</v>
      </c>
      <c r="F233" s="28">
        <v>2220</v>
      </c>
      <c r="G233" s="16">
        <v>0.21</v>
      </c>
      <c r="H233" s="17">
        <f>Tabla3[[#This Row],[B.I. IMPORT ADJUDICAT]]*Tabla3[[#This Row],[% IVA]]</f>
        <v>466.2</v>
      </c>
      <c r="I233" s="17">
        <f>Tabla3[[#This Row],[B.I. IMPORT ADJUDICAT]]+Tabla3[[#This Row],[IMPORT IVA]]</f>
        <v>2686.2</v>
      </c>
      <c r="J233" s="29" t="s">
        <v>529</v>
      </c>
      <c r="K233" s="14" t="s">
        <v>842</v>
      </c>
    </row>
    <row r="234" spans="1:11" x14ac:dyDescent="0.25">
      <c r="A234" s="14" t="s">
        <v>10</v>
      </c>
      <c r="B234" s="25" t="s">
        <v>569</v>
      </c>
      <c r="C234" s="25" t="s">
        <v>947</v>
      </c>
      <c r="D234" s="14" t="s">
        <v>709</v>
      </c>
      <c r="E234" s="14" t="s">
        <v>825</v>
      </c>
      <c r="F234" s="28">
        <v>4131.6499999999996</v>
      </c>
      <c r="G234" s="16">
        <v>0.21</v>
      </c>
      <c r="H234" s="17">
        <f>Tabla3[[#This Row],[B.I. IMPORT ADJUDICAT]]*Tabla3[[#This Row],[% IVA]]</f>
        <v>867.64649999999995</v>
      </c>
      <c r="I234" s="17">
        <f>Tabla3[[#This Row],[B.I. IMPORT ADJUDICAT]]+Tabla3[[#This Row],[IMPORT IVA]]</f>
        <v>4999.2964999999995</v>
      </c>
      <c r="J234" s="29" t="s">
        <v>168</v>
      </c>
      <c r="K234" s="14" t="s">
        <v>842</v>
      </c>
    </row>
    <row r="235" spans="1:11" x14ac:dyDescent="0.25">
      <c r="A235" t="s">
        <v>10</v>
      </c>
      <c r="B235" s="13" t="s">
        <v>256</v>
      </c>
      <c r="C235" t="s">
        <v>11</v>
      </c>
      <c r="D235" t="s">
        <v>357</v>
      </c>
      <c r="E235" s="4" t="s">
        <v>463</v>
      </c>
      <c r="F235" s="6">
        <v>581.04</v>
      </c>
      <c r="G235" s="1">
        <v>0.21</v>
      </c>
      <c r="H235" s="22">
        <f>Tabla3[[#This Row],[B.I. IMPORT ADJUDICAT]]*Tabla3[[#This Row],[% IVA]]</f>
        <v>122.01839999999999</v>
      </c>
      <c r="I235" s="22">
        <f>Tabla3[[#This Row],[B.I. IMPORT ADJUDICAT]]+Tabla3[[#This Row],[IMPORT IVA]]</f>
        <v>703.05839999999989</v>
      </c>
      <c r="J235" s="11" t="s">
        <v>529</v>
      </c>
      <c r="K235" t="s">
        <v>527</v>
      </c>
    </row>
    <row r="236" spans="1:11" x14ac:dyDescent="0.25">
      <c r="A236" t="s">
        <v>10</v>
      </c>
      <c r="B236" s="4" t="s">
        <v>1102</v>
      </c>
      <c r="C236" t="s">
        <v>9</v>
      </c>
      <c r="D236" t="s">
        <v>1156</v>
      </c>
      <c r="E236" t="s">
        <v>1209</v>
      </c>
      <c r="F236" s="2">
        <v>500</v>
      </c>
      <c r="G236" s="1">
        <v>0.21</v>
      </c>
      <c r="H236" s="3">
        <f>Tabla3[[#This Row],[B.I. IMPORT ADJUDICAT]]*Tabla3[[#This Row],[% IVA]]</f>
        <v>105</v>
      </c>
      <c r="I236" s="3">
        <f>Tabla3[[#This Row],[B.I. IMPORT ADJUDICAT]]+Tabla3[[#This Row],[IMPORT IVA]]</f>
        <v>605</v>
      </c>
      <c r="K236" t="s">
        <v>120</v>
      </c>
    </row>
    <row r="237" spans="1:11" x14ac:dyDescent="0.25">
      <c r="A237" t="s">
        <v>10</v>
      </c>
      <c r="B237" s="4" t="s">
        <v>1136</v>
      </c>
      <c r="C237" t="s">
        <v>9</v>
      </c>
      <c r="D237" t="s">
        <v>1189</v>
      </c>
      <c r="E237" t="s">
        <v>1235</v>
      </c>
      <c r="F237" s="2">
        <v>14990</v>
      </c>
      <c r="G237" s="1">
        <v>0.21</v>
      </c>
      <c r="H237" s="3">
        <f>Tabla3[[#This Row],[B.I. IMPORT ADJUDICAT]]*Tabla3[[#This Row],[% IVA]]</f>
        <v>3147.9</v>
      </c>
      <c r="I237" s="3">
        <f>Tabla3[[#This Row],[B.I. IMPORT ADJUDICAT]]+Tabla3[[#This Row],[IMPORT IVA]]</f>
        <v>18137.900000000001</v>
      </c>
      <c r="J237" s="5" t="s">
        <v>1248</v>
      </c>
      <c r="K237" t="s">
        <v>120</v>
      </c>
    </row>
    <row r="238" spans="1:11" x14ac:dyDescent="0.25">
      <c r="A238" t="s">
        <v>10</v>
      </c>
      <c r="B238" s="9" t="s">
        <v>883</v>
      </c>
      <c r="C238" t="s">
        <v>9</v>
      </c>
      <c r="D238" t="s">
        <v>901</v>
      </c>
      <c r="E238" t="s">
        <v>917</v>
      </c>
      <c r="F238" s="2">
        <v>289.26</v>
      </c>
      <c r="G238" s="1">
        <v>0.21</v>
      </c>
      <c r="H238" s="3">
        <f>Tabla3[[#This Row],[B.I. IMPORT ADJUDICAT]]*Tabla3[[#This Row],[% IVA]]</f>
        <v>60.744599999999998</v>
      </c>
      <c r="I238" s="3">
        <f>Tabla3[[#This Row],[B.I. IMPORT ADJUDICAT]]+Tabla3[[#This Row],[IMPORT IVA]]</f>
        <v>350.00459999999998</v>
      </c>
      <c r="J238" s="5" t="s">
        <v>118</v>
      </c>
      <c r="K238" t="s">
        <v>927</v>
      </c>
    </row>
    <row r="239" spans="1:11" x14ac:dyDescent="0.25">
      <c r="A239" t="s">
        <v>10</v>
      </c>
      <c r="B239" t="s">
        <v>959</v>
      </c>
      <c r="C239" t="s">
        <v>9</v>
      </c>
      <c r="D239" t="s">
        <v>1008</v>
      </c>
      <c r="E239" t="s">
        <v>1051</v>
      </c>
      <c r="F239" s="6">
        <v>4275</v>
      </c>
      <c r="G239" s="1">
        <v>0</v>
      </c>
      <c r="H239" s="3">
        <f>Tabla3[[#This Row],[B.I. IMPORT ADJUDICAT]]*Tabla3[[#This Row],[% IVA]]</f>
        <v>0</v>
      </c>
      <c r="I239" s="3">
        <f>Tabla3[[#This Row],[B.I. IMPORT ADJUDICAT]]+Tabla3[[#This Row],[IMPORT IVA]]</f>
        <v>4275</v>
      </c>
      <c r="J239" s="7" t="s">
        <v>1086</v>
      </c>
      <c r="K239" t="s">
        <v>1081</v>
      </c>
    </row>
    <row r="240" spans="1:11" x14ac:dyDescent="0.25">
      <c r="A240" t="s">
        <v>10</v>
      </c>
      <c r="B240" s="4" t="s">
        <v>1131</v>
      </c>
      <c r="C240" t="s">
        <v>9</v>
      </c>
      <c r="D240" t="s">
        <v>1184</v>
      </c>
      <c r="E240" t="s">
        <v>1230</v>
      </c>
      <c r="F240" s="2">
        <v>826.45</v>
      </c>
      <c r="G240" s="1">
        <v>0.21</v>
      </c>
      <c r="H240" s="3">
        <f>Tabla3[[#This Row],[B.I. IMPORT ADJUDICAT]]*Tabla3[[#This Row],[% IVA]]</f>
        <v>173.55449999999999</v>
      </c>
      <c r="I240" s="3">
        <f>Tabla3[[#This Row],[B.I. IMPORT ADJUDICAT]]+Tabla3[[#This Row],[IMPORT IVA]]</f>
        <v>1000.0045</v>
      </c>
      <c r="J240" s="5" t="s">
        <v>538</v>
      </c>
      <c r="K240" t="s">
        <v>120</v>
      </c>
    </row>
    <row r="241" spans="1:11" x14ac:dyDescent="0.25">
      <c r="A241" s="14" t="s">
        <v>10</v>
      </c>
      <c r="B241" s="25" t="s">
        <v>566</v>
      </c>
      <c r="C241" s="25" t="s">
        <v>947</v>
      </c>
      <c r="D241" s="14" t="s">
        <v>641</v>
      </c>
      <c r="E241" s="14" t="s">
        <v>766</v>
      </c>
      <c r="F241" s="28">
        <v>3900</v>
      </c>
      <c r="G241" s="16">
        <v>0.21</v>
      </c>
      <c r="H241" s="17">
        <f>Tabla3[[#This Row],[B.I. IMPORT ADJUDICAT]]*Tabla3[[#This Row],[% IVA]]</f>
        <v>819</v>
      </c>
      <c r="I241" s="17">
        <f>Tabla3[[#This Row],[B.I. IMPORT ADJUDICAT]]+Tabla3[[#This Row],[IMPORT IVA]]</f>
        <v>4719</v>
      </c>
      <c r="J241" s="29" t="s">
        <v>529</v>
      </c>
      <c r="K241" s="14" t="s">
        <v>842</v>
      </c>
    </row>
    <row r="242" spans="1:11" x14ac:dyDescent="0.25">
      <c r="A242" s="14" t="s">
        <v>10</v>
      </c>
      <c r="B242" s="25" t="s">
        <v>544</v>
      </c>
      <c r="C242" s="25" t="s">
        <v>947</v>
      </c>
      <c r="D242" s="14" t="s">
        <v>593</v>
      </c>
      <c r="E242" s="14" t="s">
        <v>723</v>
      </c>
      <c r="F242" s="28">
        <v>169.9</v>
      </c>
      <c r="G242" s="16">
        <v>0.1</v>
      </c>
      <c r="H242" s="17">
        <f>Tabla3[[#This Row],[B.I. IMPORT ADJUDICAT]]*Tabla3[[#This Row],[% IVA]]</f>
        <v>16.990000000000002</v>
      </c>
      <c r="I242" s="17">
        <f>Tabla3[[#This Row],[B.I. IMPORT ADJUDICAT]]+Tabla3[[#This Row],[IMPORT IVA]]</f>
        <v>186.89000000000001</v>
      </c>
      <c r="J242" s="29" t="s">
        <v>228</v>
      </c>
      <c r="K242" s="14" t="s">
        <v>842</v>
      </c>
    </row>
    <row r="243" spans="1:11" x14ac:dyDescent="0.25">
      <c r="A243" s="14" t="s">
        <v>10</v>
      </c>
      <c r="B243" s="25" t="s">
        <v>566</v>
      </c>
      <c r="C243" s="25" t="s">
        <v>947</v>
      </c>
      <c r="D243" s="14" t="s">
        <v>674</v>
      </c>
      <c r="E243" s="14" t="s">
        <v>798</v>
      </c>
      <c r="F243" s="28">
        <v>436.36</v>
      </c>
      <c r="G243" s="16">
        <v>0.21</v>
      </c>
      <c r="H243" s="17">
        <f>Tabla3[[#This Row],[B.I. IMPORT ADJUDICAT]]*Tabla3[[#This Row],[% IVA]]</f>
        <v>91.635599999999997</v>
      </c>
      <c r="I243" s="17">
        <f>Tabla3[[#This Row],[B.I. IMPORT ADJUDICAT]]+Tabla3[[#This Row],[IMPORT IVA]]</f>
        <v>527.99559999999997</v>
      </c>
      <c r="J243" s="29" t="s">
        <v>529</v>
      </c>
      <c r="K243" s="14" t="s">
        <v>842</v>
      </c>
    </row>
    <row r="244" spans="1:11" x14ac:dyDescent="0.25">
      <c r="A244" s="14" t="s">
        <v>10</v>
      </c>
      <c r="B244" s="25" t="s">
        <v>566</v>
      </c>
      <c r="C244" s="25" t="s">
        <v>947</v>
      </c>
      <c r="D244" s="14" t="s">
        <v>615</v>
      </c>
      <c r="E244" s="14" t="s">
        <v>741</v>
      </c>
      <c r="F244" s="28">
        <v>2904</v>
      </c>
      <c r="G244" s="16">
        <v>0.21</v>
      </c>
      <c r="H244" s="17">
        <f>Tabla3[[#This Row],[B.I. IMPORT ADJUDICAT]]*Tabla3[[#This Row],[% IVA]]</f>
        <v>609.84</v>
      </c>
      <c r="I244" s="17">
        <f>Tabla3[[#This Row],[B.I. IMPORT ADJUDICAT]]+Tabla3[[#This Row],[IMPORT IVA]]</f>
        <v>3513.84</v>
      </c>
      <c r="J244" s="29" t="s">
        <v>115</v>
      </c>
      <c r="K244" s="14" t="s">
        <v>842</v>
      </c>
    </row>
    <row r="245" spans="1:11" x14ac:dyDescent="0.25">
      <c r="A245" t="s">
        <v>10</v>
      </c>
      <c r="B245" t="s">
        <v>121</v>
      </c>
      <c r="C245" t="s">
        <v>11</v>
      </c>
      <c r="D245" t="s">
        <v>130</v>
      </c>
      <c r="E245" t="s">
        <v>587</v>
      </c>
      <c r="F245" s="6">
        <v>1127.5</v>
      </c>
      <c r="G245" s="1">
        <v>0.1</v>
      </c>
      <c r="H245" s="3">
        <f>Tabla3[[#This Row],[B.I. IMPORT ADJUDICAT]]*Tabla3[[#This Row],[% IVA]]</f>
        <v>112.75</v>
      </c>
      <c r="I245" s="3">
        <f>Tabla3[[#This Row],[B.I. IMPORT ADJUDICAT]]+Tabla3[[#This Row],[IMPORT IVA]]</f>
        <v>1240.25</v>
      </c>
      <c r="J245" s="7" t="s">
        <v>142</v>
      </c>
      <c r="K245" t="s">
        <v>146</v>
      </c>
    </row>
    <row r="246" spans="1:11" x14ac:dyDescent="0.25">
      <c r="A246" t="s">
        <v>10</v>
      </c>
      <c r="B246" t="s">
        <v>973</v>
      </c>
      <c r="C246" t="s">
        <v>9</v>
      </c>
      <c r="D246" t="s">
        <v>1023</v>
      </c>
      <c r="E246" t="s">
        <v>1063</v>
      </c>
      <c r="F246" s="6">
        <v>5850</v>
      </c>
      <c r="G246" s="1">
        <v>0</v>
      </c>
      <c r="H246" s="3">
        <f>Tabla3[[#This Row],[B.I. IMPORT ADJUDICAT]]*Tabla3[[#This Row],[% IVA]]</f>
        <v>0</v>
      </c>
      <c r="I246" s="3">
        <f>Tabla3[[#This Row],[B.I. IMPORT ADJUDICAT]]+Tabla3[[#This Row],[IMPORT IVA]]</f>
        <v>5850</v>
      </c>
      <c r="J246" s="5" t="s">
        <v>1093</v>
      </c>
      <c r="K246" t="s">
        <v>1081</v>
      </c>
    </row>
    <row r="247" spans="1:11" x14ac:dyDescent="0.25">
      <c r="A247" s="14" t="s">
        <v>10</v>
      </c>
      <c r="B247" s="25" t="s">
        <v>566</v>
      </c>
      <c r="C247" s="25" t="s">
        <v>947</v>
      </c>
      <c r="D247" s="14" t="s">
        <v>640</v>
      </c>
      <c r="E247" s="14" t="s">
        <v>765</v>
      </c>
      <c r="F247" s="28">
        <v>3090.91</v>
      </c>
      <c r="G247" s="16">
        <v>0.1</v>
      </c>
      <c r="H247" s="17">
        <f>Tabla3[[#This Row],[B.I. IMPORT ADJUDICAT]]*Tabla3[[#This Row],[% IVA]]</f>
        <v>309.09100000000001</v>
      </c>
      <c r="I247" s="17">
        <f>Tabla3[[#This Row],[B.I. IMPORT ADJUDICAT]]+Tabla3[[#This Row],[IMPORT IVA]]</f>
        <v>3400.0009999999997</v>
      </c>
      <c r="J247" s="29" t="s">
        <v>529</v>
      </c>
      <c r="K247" s="14" t="s">
        <v>842</v>
      </c>
    </row>
    <row r="248" spans="1:11" x14ac:dyDescent="0.25">
      <c r="A248" t="s">
        <v>10</v>
      </c>
      <c r="B248" t="s">
        <v>877</v>
      </c>
      <c r="C248" t="s">
        <v>9</v>
      </c>
      <c r="D248" t="s">
        <v>895</v>
      </c>
      <c r="E248" t="s">
        <v>765</v>
      </c>
      <c r="F248" s="2">
        <v>1572.73</v>
      </c>
      <c r="G248" s="1">
        <v>0.1</v>
      </c>
      <c r="H248" s="3">
        <f>Tabla3[[#This Row],[B.I. IMPORT ADJUDICAT]]*Tabla3[[#This Row],[% IVA]]</f>
        <v>157.27300000000002</v>
      </c>
      <c r="I248" s="3">
        <f>Tabla3[[#This Row],[B.I. IMPORT ADJUDICAT]]+Tabla3[[#This Row],[IMPORT IVA]]</f>
        <v>1730.0030000000002</v>
      </c>
      <c r="J248" s="5" t="s">
        <v>926</v>
      </c>
      <c r="K248" t="s">
        <v>927</v>
      </c>
    </row>
    <row r="249" spans="1:11" x14ac:dyDescent="0.25">
      <c r="A249" t="s">
        <v>10</v>
      </c>
      <c r="B249" t="s">
        <v>884</v>
      </c>
      <c r="C249" t="s">
        <v>9</v>
      </c>
      <c r="D249" t="s">
        <v>902</v>
      </c>
      <c r="E249" t="s">
        <v>765</v>
      </c>
      <c r="F249" s="2">
        <v>454.54</v>
      </c>
      <c r="G249" s="1">
        <v>0.1</v>
      </c>
      <c r="H249" s="3">
        <f>Tabla3[[#This Row],[B.I. IMPORT ADJUDICAT]]*Tabla3[[#This Row],[% IVA]]</f>
        <v>45.454000000000008</v>
      </c>
      <c r="I249" s="3">
        <f>Tabla3[[#This Row],[B.I. IMPORT ADJUDICAT]]+Tabla3[[#This Row],[IMPORT IVA]]</f>
        <v>499.99400000000003</v>
      </c>
      <c r="J249" s="5" t="s">
        <v>118</v>
      </c>
      <c r="K249" t="s">
        <v>927</v>
      </c>
    </row>
    <row r="250" spans="1:11" x14ac:dyDescent="0.25">
      <c r="A250" t="s">
        <v>10</v>
      </c>
      <c r="B250" t="s">
        <v>122</v>
      </c>
      <c r="C250" t="s">
        <v>11</v>
      </c>
      <c r="D250" t="s">
        <v>131</v>
      </c>
      <c r="E250" t="s">
        <v>588</v>
      </c>
      <c r="F250" s="6">
        <v>1727.05</v>
      </c>
      <c r="G250" s="1">
        <v>0.21</v>
      </c>
      <c r="H250" s="3">
        <f>Tabla3[[#This Row],[B.I. IMPORT ADJUDICAT]]*Tabla3[[#This Row],[% IVA]]</f>
        <v>362.68049999999999</v>
      </c>
      <c r="I250" s="3">
        <f>Tabla3[[#This Row],[B.I. IMPORT ADJUDICAT]]+Tabla3[[#This Row],[IMPORT IVA]]</f>
        <v>2089.7305000000001</v>
      </c>
      <c r="J250" s="11" t="s">
        <v>142</v>
      </c>
      <c r="K250" t="s">
        <v>146</v>
      </c>
    </row>
    <row r="251" spans="1:11" x14ac:dyDescent="0.25">
      <c r="A251" t="s">
        <v>10</v>
      </c>
      <c r="B251" t="s">
        <v>129</v>
      </c>
      <c r="C251" t="s">
        <v>11</v>
      </c>
      <c r="D251" t="s">
        <v>139</v>
      </c>
      <c r="E251" t="s">
        <v>588</v>
      </c>
      <c r="F251" s="6">
        <v>439</v>
      </c>
      <c r="G251" s="1">
        <v>0.21</v>
      </c>
      <c r="H251" s="3">
        <f>Tabla3[[#This Row],[B.I. IMPORT ADJUDICAT]]*Tabla3[[#This Row],[% IVA]]</f>
        <v>92.19</v>
      </c>
      <c r="I251" s="3">
        <f>Tabla3[[#This Row],[B.I. IMPORT ADJUDICAT]]+Tabla3[[#This Row],[IMPORT IVA]]</f>
        <v>531.19000000000005</v>
      </c>
      <c r="J251" s="5" t="s">
        <v>145</v>
      </c>
      <c r="K251" t="s">
        <v>146</v>
      </c>
    </row>
    <row r="252" spans="1:11" x14ac:dyDescent="0.25">
      <c r="A252" s="14" t="s">
        <v>10</v>
      </c>
      <c r="B252" s="25" t="s">
        <v>566</v>
      </c>
      <c r="C252" s="25" t="s">
        <v>947</v>
      </c>
      <c r="D252" s="14" t="s">
        <v>654</v>
      </c>
      <c r="E252" s="25" t="s">
        <v>779</v>
      </c>
      <c r="F252" s="28">
        <v>1175</v>
      </c>
      <c r="G252" s="16">
        <v>0</v>
      </c>
      <c r="H252" s="17">
        <f>Tabla3[[#This Row],[B.I. IMPORT ADJUDICAT]]*Tabla3[[#This Row],[% IVA]]</f>
        <v>0</v>
      </c>
      <c r="I252" s="17">
        <f>Tabla3[[#This Row],[B.I. IMPORT ADJUDICAT]]+Tabla3[[#This Row],[IMPORT IVA]]</f>
        <v>1175</v>
      </c>
      <c r="J252" s="29" t="s">
        <v>529</v>
      </c>
      <c r="K252" s="14" t="s">
        <v>842</v>
      </c>
    </row>
    <row r="253" spans="1:11" x14ac:dyDescent="0.25">
      <c r="A253" t="s">
        <v>10</v>
      </c>
      <c r="B253" s="4" t="s">
        <v>1124</v>
      </c>
      <c r="C253" t="s">
        <v>9</v>
      </c>
      <c r="D253" t="s">
        <v>1178</v>
      </c>
      <c r="E253" t="s">
        <v>1225</v>
      </c>
      <c r="F253" s="2">
        <v>560</v>
      </c>
      <c r="G253" s="1">
        <v>0.1</v>
      </c>
      <c r="H253" s="3">
        <f>Tabla3[[#This Row],[B.I. IMPORT ADJUDICAT]]*Tabla3[[#This Row],[% IVA]]</f>
        <v>56</v>
      </c>
      <c r="I253" s="3">
        <f>Tabla3[[#This Row],[B.I. IMPORT ADJUDICAT]]+Tabla3[[#This Row],[IMPORT IVA]]</f>
        <v>616</v>
      </c>
      <c r="J253" s="5" t="s">
        <v>112</v>
      </c>
      <c r="K253" t="s">
        <v>120</v>
      </c>
    </row>
    <row r="254" spans="1:11" x14ac:dyDescent="0.25">
      <c r="A254" t="s">
        <v>15</v>
      </c>
      <c r="B254" s="4" t="s">
        <v>32</v>
      </c>
      <c r="C254" t="s">
        <v>9</v>
      </c>
      <c r="D254" t="s">
        <v>66</v>
      </c>
      <c r="E254" t="s">
        <v>98</v>
      </c>
      <c r="F254" s="24">
        <v>355</v>
      </c>
      <c r="G254" s="1">
        <v>0</v>
      </c>
      <c r="H254" s="3">
        <f>Tabla3[[#This Row],[B.I. IMPORT ADJUDICAT]]*Tabla3[[#This Row],[% IVA]]</f>
        <v>0</v>
      </c>
      <c r="I254" s="3">
        <f>Tabla3[[#This Row],[B.I. IMPORT ADJUDICAT]]+Tabla3[[#This Row],[IMPORT IVA]]</f>
        <v>355</v>
      </c>
      <c r="J254" s="10"/>
      <c r="K254" t="s">
        <v>120</v>
      </c>
    </row>
    <row r="255" spans="1:11" x14ac:dyDescent="0.25">
      <c r="A255" t="s">
        <v>10</v>
      </c>
      <c r="B255" s="4" t="s">
        <v>1116</v>
      </c>
      <c r="C255" t="s">
        <v>9</v>
      </c>
      <c r="D255" t="s">
        <v>1170</v>
      </c>
      <c r="E255" t="s">
        <v>1219</v>
      </c>
      <c r="F255" s="2">
        <v>942</v>
      </c>
      <c r="G255" s="1">
        <v>0.21</v>
      </c>
      <c r="H255" s="3">
        <f>Tabla3[[#This Row],[B.I. IMPORT ADJUDICAT]]*Tabla3[[#This Row],[% IVA]]</f>
        <v>197.82</v>
      </c>
      <c r="I255" s="3">
        <f>Tabla3[[#This Row],[B.I. IMPORT ADJUDICAT]]+Tabla3[[#This Row],[IMPORT IVA]]</f>
        <v>1139.82</v>
      </c>
      <c r="J255" s="5" t="s">
        <v>112</v>
      </c>
      <c r="K255" t="s">
        <v>120</v>
      </c>
    </row>
    <row r="256" spans="1:11" x14ac:dyDescent="0.25">
      <c r="A256" s="14" t="s">
        <v>10</v>
      </c>
      <c r="B256" s="25" t="s">
        <v>578</v>
      </c>
      <c r="C256" s="14" t="s">
        <v>947</v>
      </c>
      <c r="D256" s="14" t="s">
        <v>718</v>
      </c>
      <c r="E256" s="14" t="s">
        <v>832</v>
      </c>
      <c r="F256" s="28">
        <v>540</v>
      </c>
      <c r="G256" s="16">
        <v>0.21</v>
      </c>
      <c r="H256" s="17">
        <f>Tabla3[[#This Row],[B.I. IMPORT ADJUDICAT]]*Tabla3[[#This Row],[% IVA]]</f>
        <v>113.39999999999999</v>
      </c>
      <c r="I256" s="17">
        <f>Tabla3[[#This Row],[B.I. IMPORT ADJUDICAT]]+Tabla3[[#This Row],[IMPORT IVA]]</f>
        <v>653.4</v>
      </c>
      <c r="J256" s="29" t="s">
        <v>841</v>
      </c>
      <c r="K256" s="14" t="s">
        <v>842</v>
      </c>
    </row>
    <row r="257" spans="1:11" x14ac:dyDescent="0.25">
      <c r="A257" s="14" t="s">
        <v>10</v>
      </c>
      <c r="B257" s="25" t="s">
        <v>558</v>
      </c>
      <c r="C257" s="25" t="s">
        <v>948</v>
      </c>
      <c r="D257" s="14" t="s">
        <v>607</v>
      </c>
      <c r="E257" s="14" t="s">
        <v>736</v>
      </c>
      <c r="F257" s="28">
        <v>913</v>
      </c>
      <c r="G257" s="16">
        <v>0.21</v>
      </c>
      <c r="H257" s="17">
        <f>Tabla3[[#This Row],[B.I. IMPORT ADJUDICAT]]*Tabla3[[#This Row],[% IVA]]</f>
        <v>191.73</v>
      </c>
      <c r="I257" s="17">
        <f>Tabla3[[#This Row],[B.I. IMPORT ADJUDICAT]]+Tabla3[[#This Row],[IMPORT IVA]]</f>
        <v>1104.73</v>
      </c>
      <c r="J257" s="29" t="s">
        <v>839</v>
      </c>
      <c r="K257" s="14" t="s">
        <v>842</v>
      </c>
    </row>
    <row r="258" spans="1:11" x14ac:dyDescent="0.25">
      <c r="A258" s="14" t="s">
        <v>10</v>
      </c>
      <c r="B258" s="25" t="s">
        <v>559</v>
      </c>
      <c r="C258" s="25" t="s">
        <v>948</v>
      </c>
      <c r="D258" s="14" t="s">
        <v>608</v>
      </c>
      <c r="E258" s="14" t="s">
        <v>736</v>
      </c>
      <c r="F258" s="28">
        <v>2150</v>
      </c>
      <c r="G258" s="16">
        <v>0.21</v>
      </c>
      <c r="H258" s="17">
        <f>Tabla3[[#This Row],[B.I. IMPORT ADJUDICAT]]*Tabla3[[#This Row],[% IVA]]</f>
        <v>451.5</v>
      </c>
      <c r="I258" s="17">
        <f>Tabla3[[#This Row],[B.I. IMPORT ADJUDICAT]]+Tabla3[[#This Row],[IMPORT IVA]]</f>
        <v>2601.5</v>
      </c>
      <c r="J258" s="29" t="s">
        <v>541</v>
      </c>
      <c r="K258" s="14" t="s">
        <v>842</v>
      </c>
    </row>
    <row r="259" spans="1:11" x14ac:dyDescent="0.25">
      <c r="A259" t="s">
        <v>10</v>
      </c>
      <c r="B259" s="9" t="s">
        <v>882</v>
      </c>
      <c r="C259" t="s">
        <v>9</v>
      </c>
      <c r="D259" t="s">
        <v>900</v>
      </c>
      <c r="E259" t="s">
        <v>916</v>
      </c>
      <c r="F259" s="2">
        <v>500</v>
      </c>
      <c r="G259" s="1">
        <v>0.21</v>
      </c>
      <c r="H259" s="3">
        <f>Tabla3[[#This Row],[B.I. IMPORT ADJUDICAT]]*Tabla3[[#This Row],[% IVA]]</f>
        <v>105</v>
      </c>
      <c r="I259" s="3">
        <f>Tabla3[[#This Row],[B.I. IMPORT ADJUDICAT]]+Tabla3[[#This Row],[IMPORT IVA]]</f>
        <v>605</v>
      </c>
      <c r="J259" s="5" t="s">
        <v>118</v>
      </c>
      <c r="K259" t="s">
        <v>927</v>
      </c>
    </row>
    <row r="260" spans="1:11" x14ac:dyDescent="0.25">
      <c r="A260" s="14" t="s">
        <v>10</v>
      </c>
      <c r="B260" s="25" t="s">
        <v>575</v>
      </c>
      <c r="C260" s="14" t="s">
        <v>947</v>
      </c>
      <c r="D260" s="14" t="s">
        <v>715</v>
      </c>
      <c r="E260" s="14" t="s">
        <v>829</v>
      </c>
      <c r="F260" s="28">
        <v>1220</v>
      </c>
      <c r="G260" s="16">
        <v>0.21</v>
      </c>
      <c r="H260" s="17">
        <f>Tabla3[[#This Row],[B.I. IMPORT ADJUDICAT]]*Tabla3[[#This Row],[% IVA]]</f>
        <v>256.2</v>
      </c>
      <c r="I260" s="17">
        <f>Tabla3[[#This Row],[B.I. IMPORT ADJUDICAT]]+Tabla3[[#This Row],[IMPORT IVA]]</f>
        <v>1476.2</v>
      </c>
      <c r="J260" s="29" t="s">
        <v>112</v>
      </c>
      <c r="K260" s="14" t="s">
        <v>842</v>
      </c>
    </row>
    <row r="261" spans="1:11" x14ac:dyDescent="0.25">
      <c r="A261" t="s">
        <v>10</v>
      </c>
      <c r="B261" s="4" t="s">
        <v>1103</v>
      </c>
      <c r="C261" t="s">
        <v>9</v>
      </c>
      <c r="D261" t="s">
        <v>1157</v>
      </c>
      <c r="E261" t="s">
        <v>1210</v>
      </c>
      <c r="F261" s="2">
        <v>250</v>
      </c>
      <c r="G261" s="1">
        <v>0</v>
      </c>
      <c r="H261" s="3">
        <f>Tabla3[[#This Row],[B.I. IMPORT ADJUDICAT]]*Tabla3[[#This Row],[% IVA]]</f>
        <v>0</v>
      </c>
      <c r="I261" s="3">
        <f>Tabla3[[#This Row],[B.I. IMPORT ADJUDICAT]]+Tabla3[[#This Row],[IMPORT IVA]]</f>
        <v>250</v>
      </c>
      <c r="J261" s="5" t="s">
        <v>112</v>
      </c>
      <c r="K261" t="s">
        <v>120</v>
      </c>
    </row>
    <row r="262" spans="1:11" x14ac:dyDescent="0.25">
      <c r="A262" s="14" t="s">
        <v>10</v>
      </c>
      <c r="B262" s="25" t="s">
        <v>556</v>
      </c>
      <c r="C262" s="25" t="s">
        <v>947</v>
      </c>
      <c r="D262" s="14" t="s">
        <v>605</v>
      </c>
      <c r="E262" s="14" t="s">
        <v>735</v>
      </c>
      <c r="F262" s="28">
        <v>525</v>
      </c>
      <c r="G262" s="16">
        <v>0.21</v>
      </c>
      <c r="H262" s="17">
        <f>Tabla3[[#This Row],[B.I. IMPORT ADJUDICAT]]*Tabla3[[#This Row],[% IVA]]</f>
        <v>110.25</v>
      </c>
      <c r="I262" s="17">
        <f>Tabla3[[#This Row],[B.I. IMPORT ADJUDICAT]]+Tabla3[[#This Row],[IMPORT IVA]]</f>
        <v>635.25</v>
      </c>
      <c r="J262" s="29" t="s">
        <v>836</v>
      </c>
      <c r="K262" s="14" t="s">
        <v>842</v>
      </c>
    </row>
    <row r="263" spans="1:11" x14ac:dyDescent="0.25">
      <c r="A263" s="14" t="s">
        <v>10</v>
      </c>
      <c r="B263" s="25" t="s">
        <v>557</v>
      </c>
      <c r="C263" s="25" t="s">
        <v>947</v>
      </c>
      <c r="D263" s="14" t="s">
        <v>606</v>
      </c>
      <c r="E263" s="14" t="s">
        <v>735</v>
      </c>
      <c r="F263" s="28">
        <v>960</v>
      </c>
      <c r="G263" s="16">
        <v>0.1</v>
      </c>
      <c r="H263" s="17">
        <f>Tabla3[[#This Row],[B.I. IMPORT ADJUDICAT]]*Tabla3[[#This Row],[% IVA]]</f>
        <v>96</v>
      </c>
      <c r="I263" s="17">
        <f>Tabla3[[#This Row],[B.I. IMPORT ADJUDICAT]]+Tabla3[[#This Row],[IMPORT IVA]]</f>
        <v>1056</v>
      </c>
      <c r="J263" s="29" t="s">
        <v>836</v>
      </c>
      <c r="K263" s="14" t="s">
        <v>842</v>
      </c>
    </row>
    <row r="264" spans="1:11" x14ac:dyDescent="0.25">
      <c r="A264" s="14" t="s">
        <v>10</v>
      </c>
      <c r="B264" s="25" t="s">
        <v>566</v>
      </c>
      <c r="C264" s="25" t="s">
        <v>947</v>
      </c>
      <c r="D264" s="14" t="s">
        <v>642</v>
      </c>
      <c r="E264" s="14" t="s">
        <v>767</v>
      </c>
      <c r="F264" s="28">
        <v>500</v>
      </c>
      <c r="G264" s="16">
        <v>0</v>
      </c>
      <c r="H264" s="17">
        <f>Tabla3[[#This Row],[B.I. IMPORT ADJUDICAT]]*Tabla3[[#This Row],[% IVA]]</f>
        <v>0</v>
      </c>
      <c r="I264" s="17">
        <f>Tabla3[[#This Row],[B.I. IMPORT ADJUDICAT]]+Tabla3[[#This Row],[IMPORT IVA]]</f>
        <v>500</v>
      </c>
      <c r="J264" s="29" t="s">
        <v>529</v>
      </c>
      <c r="K264" s="14" t="s">
        <v>842</v>
      </c>
    </row>
    <row r="265" spans="1:11" x14ac:dyDescent="0.25">
      <c r="A265" s="14" t="s">
        <v>10</v>
      </c>
      <c r="B265" s="25" t="s">
        <v>566</v>
      </c>
      <c r="C265" s="25" t="s">
        <v>947</v>
      </c>
      <c r="D265" s="14" t="s">
        <v>631</v>
      </c>
      <c r="E265" s="14" t="s">
        <v>757</v>
      </c>
      <c r="F265" s="28">
        <v>500</v>
      </c>
      <c r="G265" s="16">
        <v>0.21</v>
      </c>
      <c r="H265" s="17">
        <f>Tabla3[[#This Row],[B.I. IMPORT ADJUDICAT]]*Tabla3[[#This Row],[% IVA]]</f>
        <v>105</v>
      </c>
      <c r="I265" s="17">
        <f>Tabla3[[#This Row],[B.I. IMPORT ADJUDICAT]]+Tabla3[[#This Row],[IMPORT IVA]]</f>
        <v>605</v>
      </c>
      <c r="J265" s="29" t="s">
        <v>529</v>
      </c>
      <c r="K265" s="14" t="s">
        <v>842</v>
      </c>
    </row>
    <row r="266" spans="1:11" x14ac:dyDescent="0.25">
      <c r="A266" t="s">
        <v>15</v>
      </c>
      <c r="B266" s="4" t="s">
        <v>39</v>
      </c>
      <c r="C266" t="s">
        <v>9</v>
      </c>
      <c r="D266" t="s">
        <v>73</v>
      </c>
      <c r="E266" t="s">
        <v>101</v>
      </c>
      <c r="F266" s="24">
        <v>6650</v>
      </c>
      <c r="G266" s="1">
        <v>0.21</v>
      </c>
      <c r="H266" s="3">
        <f>Tabla3[[#This Row],[B.I. IMPORT ADJUDICAT]]*Tabla3[[#This Row],[% IVA]]</f>
        <v>1396.5</v>
      </c>
      <c r="I266" s="3">
        <f>Tabla3[[#This Row],[B.I. IMPORT ADJUDICAT]]+Tabla3[[#This Row],[IMPORT IVA]]</f>
        <v>8046.5</v>
      </c>
      <c r="J266" s="10"/>
      <c r="K266" t="s">
        <v>120</v>
      </c>
    </row>
    <row r="267" spans="1:11" x14ac:dyDescent="0.25">
      <c r="A267" t="s">
        <v>10</v>
      </c>
      <c r="B267" s="4" t="s">
        <v>1141</v>
      </c>
      <c r="C267" t="s">
        <v>9</v>
      </c>
      <c r="D267" t="s">
        <v>1194</v>
      </c>
      <c r="E267" t="s">
        <v>101</v>
      </c>
      <c r="F267" s="2">
        <v>1155</v>
      </c>
      <c r="G267" s="1">
        <v>0.21</v>
      </c>
      <c r="H267" s="3">
        <f>Tabla3[[#This Row],[B.I. IMPORT ADJUDICAT]]*Tabla3[[#This Row],[% IVA]]</f>
        <v>242.54999999999998</v>
      </c>
      <c r="I267" s="3">
        <f>Tabla3[[#This Row],[B.I. IMPORT ADJUDICAT]]+Tabla3[[#This Row],[IMPORT IVA]]</f>
        <v>1397.55</v>
      </c>
      <c r="J267" s="5" t="s">
        <v>835</v>
      </c>
      <c r="K267" t="s">
        <v>120</v>
      </c>
    </row>
    <row r="268" spans="1:11" x14ac:dyDescent="0.25">
      <c r="A268" s="14" t="s">
        <v>10</v>
      </c>
      <c r="B268" s="25" t="s">
        <v>566</v>
      </c>
      <c r="C268" s="25" t="s">
        <v>947</v>
      </c>
      <c r="D268" s="14" t="s">
        <v>689</v>
      </c>
      <c r="E268" s="14" t="s">
        <v>809</v>
      </c>
      <c r="F268" s="28">
        <v>3305.78</v>
      </c>
      <c r="G268" s="16">
        <v>0.21</v>
      </c>
      <c r="H268" s="17">
        <f>Tabla3[[#This Row],[B.I. IMPORT ADJUDICAT]]*Tabla3[[#This Row],[% IVA]]</f>
        <v>694.21379999999999</v>
      </c>
      <c r="I268" s="17">
        <f>Tabla3[[#This Row],[B.I. IMPORT ADJUDICAT]]+Tabla3[[#This Row],[IMPORT IVA]]</f>
        <v>3999.9938000000002</v>
      </c>
      <c r="J268" s="29" t="s">
        <v>529</v>
      </c>
      <c r="K268" s="14" t="s">
        <v>842</v>
      </c>
    </row>
    <row r="269" spans="1:11" x14ac:dyDescent="0.25">
      <c r="A269" s="14" t="s">
        <v>10</v>
      </c>
      <c r="B269" s="25" t="s">
        <v>566</v>
      </c>
      <c r="C269" s="25" t="s">
        <v>947</v>
      </c>
      <c r="D269" s="14" t="s">
        <v>624</v>
      </c>
      <c r="E269" s="14" t="s">
        <v>750</v>
      </c>
      <c r="F269" s="28">
        <v>495.87</v>
      </c>
      <c r="G269" s="16">
        <v>0.21</v>
      </c>
      <c r="H269" s="17">
        <f>Tabla3[[#This Row],[B.I. IMPORT ADJUDICAT]]*Tabla3[[#This Row],[% IVA]]</f>
        <v>104.1327</v>
      </c>
      <c r="I269" s="17">
        <f>Tabla3[[#This Row],[B.I. IMPORT ADJUDICAT]]+Tabla3[[#This Row],[IMPORT IVA]]</f>
        <v>600.0027</v>
      </c>
      <c r="J269" s="29" t="s">
        <v>529</v>
      </c>
      <c r="K269" s="14" t="s">
        <v>842</v>
      </c>
    </row>
    <row r="270" spans="1:11" x14ac:dyDescent="0.25">
      <c r="A270" t="s">
        <v>10</v>
      </c>
      <c r="B270" t="s">
        <v>968</v>
      </c>
      <c r="C270" t="s">
        <v>9</v>
      </c>
      <c r="D270" t="s">
        <v>1018</v>
      </c>
      <c r="E270" t="s">
        <v>1059</v>
      </c>
      <c r="F270" s="6">
        <v>30</v>
      </c>
      <c r="G270" s="1">
        <v>0.21</v>
      </c>
      <c r="H270" s="3">
        <f>Tabla3[[#This Row],[B.I. IMPORT ADJUDICAT]]*Tabla3[[#This Row],[% IVA]]</f>
        <v>6.3</v>
      </c>
      <c r="I270" s="3">
        <f>Tabla3[[#This Row],[B.I. IMPORT ADJUDICAT]]+Tabla3[[#This Row],[IMPORT IVA]]</f>
        <v>36.299999999999997</v>
      </c>
      <c r="J270" s="5" t="s">
        <v>1092</v>
      </c>
      <c r="K270" t="s">
        <v>1081</v>
      </c>
    </row>
    <row r="271" spans="1:11" x14ac:dyDescent="0.25">
      <c r="A271" t="s">
        <v>10</v>
      </c>
      <c r="B271" s="4" t="s">
        <v>236</v>
      </c>
      <c r="C271" t="s">
        <v>11</v>
      </c>
      <c r="D271" t="s">
        <v>242</v>
      </c>
      <c r="E271" t="s">
        <v>586</v>
      </c>
      <c r="F271" s="6">
        <v>2213</v>
      </c>
      <c r="G271" s="1">
        <v>0.21</v>
      </c>
      <c r="H271" s="3">
        <f>Tabla3[[#This Row],[B.I. IMPORT ADJUDICAT]]*Tabla3[[#This Row],[% IVA]]</f>
        <v>464.72999999999996</v>
      </c>
      <c r="I271" s="3">
        <f>Tabla3[[#This Row],[B.I. IMPORT ADJUDICAT]]+Tabla3[[#This Row],[IMPORT IVA]]</f>
        <v>2677.73</v>
      </c>
      <c r="K271" t="s">
        <v>248</v>
      </c>
    </row>
    <row r="272" spans="1:11" x14ac:dyDescent="0.25">
      <c r="A272" s="14" t="s">
        <v>10</v>
      </c>
      <c r="B272" s="25" t="s">
        <v>566</v>
      </c>
      <c r="C272" s="25" t="s">
        <v>947</v>
      </c>
      <c r="D272" s="14" t="s">
        <v>618</v>
      </c>
      <c r="E272" s="14" t="s">
        <v>744</v>
      </c>
      <c r="F272" s="28">
        <v>2900</v>
      </c>
      <c r="G272" s="16">
        <v>0.21</v>
      </c>
      <c r="H272" s="17">
        <f>Tabla3[[#This Row],[B.I. IMPORT ADJUDICAT]]*Tabla3[[#This Row],[% IVA]]</f>
        <v>609</v>
      </c>
      <c r="I272" s="17">
        <f>Tabla3[[#This Row],[B.I. IMPORT ADJUDICAT]]+Tabla3[[#This Row],[IMPORT IVA]]</f>
        <v>3509</v>
      </c>
      <c r="J272" s="29" t="s">
        <v>115</v>
      </c>
      <c r="K272" s="14" t="s">
        <v>842</v>
      </c>
    </row>
    <row r="273" spans="1:11" x14ac:dyDescent="0.25">
      <c r="A273" s="14" t="s">
        <v>10</v>
      </c>
      <c r="B273" s="25" t="s">
        <v>566</v>
      </c>
      <c r="C273" s="25" t="s">
        <v>947</v>
      </c>
      <c r="D273" s="14" t="s">
        <v>619</v>
      </c>
      <c r="E273" s="14" t="s">
        <v>745</v>
      </c>
      <c r="F273" s="28">
        <v>5300</v>
      </c>
      <c r="G273" s="16">
        <v>0.21</v>
      </c>
      <c r="H273" s="17">
        <f>Tabla3[[#This Row],[B.I. IMPORT ADJUDICAT]]*Tabla3[[#This Row],[% IVA]]</f>
        <v>1113</v>
      </c>
      <c r="I273" s="17">
        <f>Tabla3[[#This Row],[B.I. IMPORT ADJUDICAT]]+Tabla3[[#This Row],[IMPORT IVA]]</f>
        <v>6413</v>
      </c>
      <c r="J273" s="29" t="s">
        <v>115</v>
      </c>
      <c r="K273" s="14" t="s">
        <v>842</v>
      </c>
    </row>
    <row r="274" spans="1:11" x14ac:dyDescent="0.25">
      <c r="A274" t="s">
        <v>10</v>
      </c>
      <c r="B274" t="s">
        <v>967</v>
      </c>
      <c r="C274" t="s">
        <v>9</v>
      </c>
      <c r="D274" t="s">
        <v>1017</v>
      </c>
      <c r="E274" t="s">
        <v>1058</v>
      </c>
      <c r="F274" s="6">
        <v>165.29</v>
      </c>
      <c r="G274" s="1">
        <v>0.21</v>
      </c>
      <c r="H274" s="3">
        <f>Tabla3[[#This Row],[B.I. IMPORT ADJUDICAT]]*Tabla3[[#This Row],[% IVA]]</f>
        <v>34.710899999999995</v>
      </c>
      <c r="I274" s="3">
        <f>Tabla3[[#This Row],[B.I. IMPORT ADJUDICAT]]+Tabla3[[#This Row],[IMPORT IVA]]</f>
        <v>200.0009</v>
      </c>
      <c r="J274" s="5" t="s">
        <v>112</v>
      </c>
      <c r="K274" t="s">
        <v>1081</v>
      </c>
    </row>
    <row r="275" spans="1:11" x14ac:dyDescent="0.25">
      <c r="A275" t="s">
        <v>10</v>
      </c>
      <c r="B275" t="s">
        <v>957</v>
      </c>
      <c r="C275" t="s">
        <v>9</v>
      </c>
      <c r="D275" t="s">
        <v>1006</v>
      </c>
      <c r="E275" t="s">
        <v>1049</v>
      </c>
      <c r="F275" s="32">
        <v>1800</v>
      </c>
      <c r="G275" s="1">
        <v>0</v>
      </c>
      <c r="H275" s="3">
        <f>Tabla3[[#This Row],[B.I. IMPORT ADJUDICAT]]*Tabla3[[#This Row],[% IVA]]</f>
        <v>0</v>
      </c>
      <c r="I275" s="3">
        <f>Tabla3[[#This Row],[B.I. IMPORT ADJUDICAT]]+Tabla3[[#This Row],[IMPORT IVA]]</f>
        <v>1800</v>
      </c>
      <c r="J275" s="5" t="s">
        <v>1082</v>
      </c>
      <c r="K275" t="s">
        <v>1081</v>
      </c>
    </row>
    <row r="276" spans="1:11" x14ac:dyDescent="0.25">
      <c r="A276" t="s">
        <v>10</v>
      </c>
      <c r="B276" t="s">
        <v>972</v>
      </c>
      <c r="C276" t="s">
        <v>9</v>
      </c>
      <c r="D276" t="s">
        <v>1022</v>
      </c>
      <c r="E276" t="s">
        <v>1049</v>
      </c>
      <c r="F276" s="6">
        <v>3600</v>
      </c>
      <c r="G276" s="1">
        <v>0</v>
      </c>
      <c r="H276" s="3">
        <f>Tabla3[[#This Row],[B.I. IMPORT ADJUDICAT]]*Tabla3[[#This Row],[% IVA]]</f>
        <v>0</v>
      </c>
      <c r="I276" s="3">
        <f>Tabla3[[#This Row],[B.I. IMPORT ADJUDICAT]]+Tabla3[[#This Row],[IMPORT IVA]]</f>
        <v>3600</v>
      </c>
      <c r="J276" s="5" t="s">
        <v>1086</v>
      </c>
      <c r="K276" t="s">
        <v>1081</v>
      </c>
    </row>
    <row r="277" spans="1:11" x14ac:dyDescent="0.25">
      <c r="A277" t="s">
        <v>10</v>
      </c>
      <c r="B277" t="s">
        <v>977</v>
      </c>
      <c r="C277" t="s">
        <v>9</v>
      </c>
      <c r="D277" t="s">
        <v>1027</v>
      </c>
      <c r="E277" t="s">
        <v>1049</v>
      </c>
      <c r="F277" s="6">
        <v>1600</v>
      </c>
      <c r="G277" s="1">
        <v>0</v>
      </c>
      <c r="H277" s="3">
        <f>Tabla3[[#This Row],[B.I. IMPORT ADJUDICAT]]*Tabla3[[#This Row],[% IVA]]</f>
        <v>0</v>
      </c>
      <c r="I277" s="3">
        <f>Tabla3[[#This Row],[B.I. IMPORT ADJUDICAT]]+Tabla3[[#This Row],[IMPORT IVA]]</f>
        <v>1600</v>
      </c>
      <c r="J277" s="7" t="s">
        <v>1082</v>
      </c>
      <c r="K277" t="s">
        <v>1081</v>
      </c>
    </row>
    <row r="278" spans="1:11" x14ac:dyDescent="0.25">
      <c r="A278" s="14" t="s">
        <v>10</v>
      </c>
      <c r="B278" s="25" t="s">
        <v>565</v>
      </c>
      <c r="C278" s="25" t="s">
        <v>947</v>
      </c>
      <c r="D278" s="14" t="s">
        <v>614</v>
      </c>
      <c r="E278" s="14" t="s">
        <v>740</v>
      </c>
      <c r="F278" s="28">
        <v>1831.74</v>
      </c>
      <c r="G278" s="16">
        <v>0.21</v>
      </c>
      <c r="H278" s="17">
        <f>Tabla3[[#This Row],[B.I. IMPORT ADJUDICAT]]*Tabla3[[#This Row],[% IVA]]</f>
        <v>384.66539999999998</v>
      </c>
      <c r="I278" s="17">
        <f>Tabla3[[#This Row],[B.I. IMPORT ADJUDICAT]]+Tabla3[[#This Row],[IMPORT IVA]]</f>
        <v>2216.4054000000001</v>
      </c>
      <c r="J278" s="29" t="s">
        <v>114</v>
      </c>
      <c r="K278" s="14" t="s">
        <v>842</v>
      </c>
    </row>
    <row r="279" spans="1:11" x14ac:dyDescent="0.25">
      <c r="A279" s="19" t="s">
        <v>10</v>
      </c>
      <c r="B279" s="19" t="s">
        <v>147</v>
      </c>
      <c r="C279" s="19" t="s">
        <v>9</v>
      </c>
      <c r="D279" s="19" t="s">
        <v>156</v>
      </c>
      <c r="E279" s="19" t="s">
        <v>95</v>
      </c>
      <c r="F279" s="20">
        <v>360</v>
      </c>
      <c r="G279" s="21">
        <v>0.21</v>
      </c>
      <c r="H279" s="22">
        <f>Tabla3[[#This Row],[B.I. IMPORT ADJUDICAT]]*Tabla3[[#This Row],[% IVA]]</f>
        <v>75.599999999999994</v>
      </c>
      <c r="I279" s="22">
        <f>Tabla3[[#This Row],[B.I. IMPORT ADJUDICAT]]+Tabla3[[#This Row],[IMPORT IVA]]</f>
        <v>435.6</v>
      </c>
      <c r="J279" s="23" t="s">
        <v>112</v>
      </c>
      <c r="K279" s="19" t="s">
        <v>172</v>
      </c>
    </row>
    <row r="280" spans="1:11" x14ac:dyDescent="0.25">
      <c r="A280" s="19" t="s">
        <v>10</v>
      </c>
      <c r="B280" s="19" t="s">
        <v>148</v>
      </c>
      <c r="C280" s="19" t="s">
        <v>9</v>
      </c>
      <c r="D280" s="19" t="s">
        <v>157</v>
      </c>
      <c r="E280" s="19" t="s">
        <v>95</v>
      </c>
      <c r="F280" s="20">
        <v>1355</v>
      </c>
      <c r="G280" s="21">
        <v>0.21</v>
      </c>
      <c r="H280" s="22">
        <f>Tabla3[[#This Row],[B.I. IMPORT ADJUDICAT]]*Tabla3[[#This Row],[% IVA]]</f>
        <v>284.55</v>
      </c>
      <c r="I280" s="22">
        <f>Tabla3[[#This Row],[B.I. IMPORT ADJUDICAT]]+Tabla3[[#This Row],[IMPORT IVA]]</f>
        <v>1639.55</v>
      </c>
      <c r="J280" s="23" t="s">
        <v>168</v>
      </c>
      <c r="K280" s="19" t="s">
        <v>172</v>
      </c>
    </row>
    <row r="281" spans="1:11" x14ac:dyDescent="0.25">
      <c r="A281" t="s">
        <v>15</v>
      </c>
      <c r="B281" s="4" t="s">
        <v>29</v>
      </c>
      <c r="C281" t="s">
        <v>9</v>
      </c>
      <c r="D281" t="s">
        <v>63</v>
      </c>
      <c r="E281" t="s">
        <v>95</v>
      </c>
      <c r="F281" s="24">
        <v>6977.6</v>
      </c>
      <c r="G281" s="1">
        <v>0.21</v>
      </c>
      <c r="H281" s="3">
        <f>Tabla3[[#This Row],[B.I. IMPORT ADJUDICAT]]*Tabla3[[#This Row],[% IVA]]</f>
        <v>1465.296</v>
      </c>
      <c r="I281" s="3">
        <f>Tabla3[[#This Row],[B.I. IMPORT ADJUDICAT]]+Tabla3[[#This Row],[IMPORT IVA]]</f>
        <v>8442.8960000000006</v>
      </c>
      <c r="J281" s="10"/>
      <c r="K281" t="s">
        <v>120</v>
      </c>
    </row>
    <row r="282" spans="1:11" x14ac:dyDescent="0.25">
      <c r="A282" t="s">
        <v>10</v>
      </c>
      <c r="B282" s="4" t="s">
        <v>1101</v>
      </c>
      <c r="C282" t="s">
        <v>9</v>
      </c>
      <c r="D282" t="s">
        <v>1155</v>
      </c>
      <c r="E282" t="s">
        <v>1208</v>
      </c>
      <c r="F282" s="2">
        <v>230</v>
      </c>
      <c r="G282" s="1">
        <v>0</v>
      </c>
      <c r="H282" s="3">
        <f>Tabla3[[#This Row],[B.I. IMPORT ADJUDICAT]]*Tabla3[[#This Row],[% IVA]]</f>
        <v>0</v>
      </c>
      <c r="I282" s="3">
        <f>Tabla3[[#This Row],[B.I. IMPORT ADJUDICAT]]+Tabla3[[#This Row],[IMPORT IVA]]</f>
        <v>230</v>
      </c>
      <c r="J282" s="5" t="s">
        <v>112</v>
      </c>
      <c r="K282" t="s">
        <v>120</v>
      </c>
    </row>
    <row r="283" spans="1:11" x14ac:dyDescent="0.25">
      <c r="A283" t="s">
        <v>15</v>
      </c>
      <c r="B283" s="4" t="s">
        <v>42</v>
      </c>
      <c r="C283" t="s">
        <v>11</v>
      </c>
      <c r="D283" t="s">
        <v>75</v>
      </c>
      <c r="E283" t="s">
        <v>103</v>
      </c>
      <c r="F283" s="24">
        <v>492</v>
      </c>
      <c r="G283" s="1">
        <v>0.21</v>
      </c>
      <c r="H283" s="3">
        <f>Tabla3[[#This Row],[B.I. IMPORT ADJUDICAT]]*Tabla3[[#This Row],[% IVA]]</f>
        <v>103.32</v>
      </c>
      <c r="I283" s="3">
        <f>Tabla3[[#This Row],[B.I. IMPORT ADJUDICAT]]+Tabla3[[#This Row],[IMPORT IVA]]</f>
        <v>595.31999999999994</v>
      </c>
      <c r="J283" s="10"/>
      <c r="K283" t="s">
        <v>120</v>
      </c>
    </row>
    <row r="284" spans="1:11" x14ac:dyDescent="0.25">
      <c r="A284" s="14" t="s">
        <v>10</v>
      </c>
      <c r="B284" s="25" t="s">
        <v>566</v>
      </c>
      <c r="C284" s="25" t="s">
        <v>947</v>
      </c>
      <c r="D284" s="14" t="s">
        <v>625</v>
      </c>
      <c r="E284" s="14" t="s">
        <v>751</v>
      </c>
      <c r="F284" s="28">
        <v>605</v>
      </c>
      <c r="G284" s="16">
        <v>0</v>
      </c>
      <c r="H284" s="17">
        <f>Tabla3[[#This Row],[B.I. IMPORT ADJUDICAT]]*Tabla3[[#This Row],[% IVA]]</f>
        <v>0</v>
      </c>
      <c r="I284" s="17">
        <f>Tabla3[[#This Row],[B.I. IMPORT ADJUDICAT]]+Tabla3[[#This Row],[IMPORT IVA]]</f>
        <v>605</v>
      </c>
      <c r="J284" s="29" t="s">
        <v>529</v>
      </c>
      <c r="K284" s="14" t="s">
        <v>842</v>
      </c>
    </row>
    <row r="285" spans="1:11" x14ac:dyDescent="0.25">
      <c r="A285" t="s">
        <v>10</v>
      </c>
      <c r="B285" s="13" t="s">
        <v>275</v>
      </c>
      <c r="C285" t="s">
        <v>11</v>
      </c>
      <c r="D285" t="s">
        <v>377</v>
      </c>
      <c r="E285" s="4" t="s">
        <v>482</v>
      </c>
      <c r="F285" s="6">
        <v>960</v>
      </c>
      <c r="G285" s="1">
        <v>0.21</v>
      </c>
      <c r="H285" s="22">
        <f>Tabla3[[#This Row],[B.I. IMPORT ADJUDICAT]]*Tabla3[[#This Row],[% IVA]]</f>
        <v>201.6</v>
      </c>
      <c r="I285" s="22">
        <f>Tabla3[[#This Row],[B.I. IMPORT ADJUDICAT]]+Tabla3[[#This Row],[IMPORT IVA]]</f>
        <v>1161.5999999999999</v>
      </c>
      <c r="J285" s="11" t="s">
        <v>116</v>
      </c>
      <c r="K285" t="s">
        <v>527</v>
      </c>
    </row>
    <row r="286" spans="1:11" x14ac:dyDescent="0.25">
      <c r="A286" t="s">
        <v>10</v>
      </c>
      <c r="B286" s="13" t="s">
        <v>273</v>
      </c>
      <c r="C286" t="s">
        <v>11</v>
      </c>
      <c r="D286" t="s">
        <v>375</v>
      </c>
      <c r="E286" s="4" t="s">
        <v>480</v>
      </c>
      <c r="F286" s="6">
        <v>171.3</v>
      </c>
      <c r="G286" s="1">
        <v>0.21</v>
      </c>
      <c r="H286" s="22">
        <f>Tabla3[[#This Row],[B.I. IMPORT ADJUDICAT]]*Tabla3[[#This Row],[% IVA]]</f>
        <v>35.972999999999999</v>
      </c>
      <c r="I286" s="22">
        <f>Tabla3[[#This Row],[B.I. IMPORT ADJUDICAT]]+Tabla3[[#This Row],[IMPORT IVA]]</f>
        <v>207.27300000000002</v>
      </c>
      <c r="J286" s="11"/>
      <c r="K286" t="s">
        <v>527</v>
      </c>
    </row>
    <row r="287" spans="1:11" x14ac:dyDescent="0.25">
      <c r="A287" t="s">
        <v>10</v>
      </c>
      <c r="B287" s="13" t="s">
        <v>276</v>
      </c>
      <c r="C287" t="s">
        <v>11</v>
      </c>
      <c r="D287" t="s">
        <v>378</v>
      </c>
      <c r="E287" s="4" t="s">
        <v>480</v>
      </c>
      <c r="F287" s="6">
        <v>233.8</v>
      </c>
      <c r="G287" s="1">
        <v>0.21</v>
      </c>
      <c r="H287" s="22">
        <f>Tabla3[[#This Row],[B.I. IMPORT ADJUDICAT]]*Tabla3[[#This Row],[% IVA]]</f>
        <v>49.097999999999999</v>
      </c>
      <c r="I287" s="22">
        <f>Tabla3[[#This Row],[B.I. IMPORT ADJUDICAT]]+Tabla3[[#This Row],[IMPORT IVA]]</f>
        <v>282.89800000000002</v>
      </c>
      <c r="J287" s="11" t="s">
        <v>112</v>
      </c>
      <c r="K287" t="s">
        <v>527</v>
      </c>
    </row>
    <row r="288" spans="1:11" x14ac:dyDescent="0.25">
      <c r="A288" s="19" t="s">
        <v>10</v>
      </c>
      <c r="B288" s="19" t="s">
        <v>149</v>
      </c>
      <c r="C288" s="19" t="s">
        <v>9</v>
      </c>
      <c r="D288" s="19" t="s">
        <v>158</v>
      </c>
      <c r="E288" s="19" t="s">
        <v>165</v>
      </c>
      <c r="F288" s="20">
        <v>1085</v>
      </c>
      <c r="G288" s="21">
        <v>0.21</v>
      </c>
      <c r="H288" s="22">
        <f>Tabla3[[#This Row],[B.I. IMPORT ADJUDICAT]]*Tabla3[[#This Row],[% IVA]]</f>
        <v>227.85</v>
      </c>
      <c r="I288" s="22">
        <f>Tabla3[[#This Row],[B.I. IMPORT ADJUDICAT]]+Tabla3[[#This Row],[IMPORT IVA]]</f>
        <v>1312.85</v>
      </c>
      <c r="J288" s="23" t="s">
        <v>169</v>
      </c>
      <c r="K288" s="19" t="s">
        <v>172</v>
      </c>
    </row>
    <row r="289" spans="1:11" x14ac:dyDescent="0.25">
      <c r="A289" s="19" t="s">
        <v>10</v>
      </c>
      <c r="B289" s="19" t="s">
        <v>150</v>
      </c>
      <c r="C289" s="19" t="s">
        <v>9</v>
      </c>
      <c r="D289" s="19" t="s">
        <v>159</v>
      </c>
      <c r="E289" s="19" t="s">
        <v>165</v>
      </c>
      <c r="F289" s="20">
        <v>340</v>
      </c>
      <c r="G289" s="21">
        <v>0.21</v>
      </c>
      <c r="H289" s="22">
        <f>Tabla3[[#This Row],[B.I. IMPORT ADJUDICAT]]*Tabla3[[#This Row],[% IVA]]</f>
        <v>71.399999999999991</v>
      </c>
      <c r="I289" s="22">
        <f>Tabla3[[#This Row],[B.I. IMPORT ADJUDICAT]]+Tabla3[[#This Row],[IMPORT IVA]]</f>
        <v>411.4</v>
      </c>
      <c r="J289" s="23" t="s">
        <v>118</v>
      </c>
      <c r="K289" s="19" t="s">
        <v>172</v>
      </c>
    </row>
    <row r="290" spans="1:11" x14ac:dyDescent="0.25">
      <c r="A290" s="14" t="s">
        <v>10</v>
      </c>
      <c r="B290" s="25" t="s">
        <v>566</v>
      </c>
      <c r="C290" s="25" t="s">
        <v>947</v>
      </c>
      <c r="D290" s="14" t="s">
        <v>632</v>
      </c>
      <c r="E290" s="14" t="s">
        <v>758</v>
      </c>
      <c r="F290" s="28">
        <v>3800</v>
      </c>
      <c r="G290" s="16">
        <v>0.21</v>
      </c>
      <c r="H290" s="17">
        <f>Tabla3[[#This Row],[B.I. IMPORT ADJUDICAT]]*Tabla3[[#This Row],[% IVA]]</f>
        <v>798</v>
      </c>
      <c r="I290" s="17">
        <f>Tabla3[[#This Row],[B.I. IMPORT ADJUDICAT]]+Tabla3[[#This Row],[IMPORT IVA]]</f>
        <v>4598</v>
      </c>
      <c r="J290" s="29" t="s">
        <v>529</v>
      </c>
      <c r="K290" s="14" t="s">
        <v>842</v>
      </c>
    </row>
    <row r="291" spans="1:11" x14ac:dyDescent="0.25">
      <c r="A291" t="s">
        <v>10</v>
      </c>
      <c r="B291" t="s">
        <v>949</v>
      </c>
      <c r="C291" t="s">
        <v>9</v>
      </c>
      <c r="D291" t="s">
        <v>998</v>
      </c>
      <c r="E291" t="s">
        <v>1043</v>
      </c>
      <c r="F291" s="6">
        <v>1100</v>
      </c>
      <c r="G291" s="1">
        <v>0</v>
      </c>
      <c r="H291" s="3">
        <f>Tabla3[[#This Row],[B.I. IMPORT ADJUDICAT]]*Tabla3[[#This Row],[% IVA]]</f>
        <v>0</v>
      </c>
      <c r="I291" s="3">
        <f>Tabla3[[#This Row],[B.I. IMPORT ADJUDICAT]]+Tabla3[[#This Row],[IMPORT IVA]]</f>
        <v>1100</v>
      </c>
      <c r="J291" s="5" t="s">
        <v>1082</v>
      </c>
      <c r="K291" t="s">
        <v>1081</v>
      </c>
    </row>
    <row r="292" spans="1:11" x14ac:dyDescent="0.25">
      <c r="A292" t="s">
        <v>10</v>
      </c>
      <c r="B292" s="13" t="s">
        <v>341</v>
      </c>
      <c r="C292" t="s">
        <v>11</v>
      </c>
      <c r="D292" t="s">
        <v>446</v>
      </c>
      <c r="E292" s="4" t="s">
        <v>521</v>
      </c>
      <c r="F292" s="6">
        <v>2105.44</v>
      </c>
      <c r="G292" s="1">
        <v>0.21</v>
      </c>
      <c r="H292" s="22">
        <f>Tabla3[[#This Row],[B.I. IMPORT ADJUDICAT]]*Tabla3[[#This Row],[% IVA]]</f>
        <v>442.14240000000001</v>
      </c>
      <c r="I292" s="22">
        <f>Tabla3[[#This Row],[B.I. IMPORT ADJUDICAT]]+Tabla3[[#This Row],[IMPORT IVA]]</f>
        <v>2547.5824000000002</v>
      </c>
      <c r="J292" s="11" t="s">
        <v>542</v>
      </c>
      <c r="K292" t="s">
        <v>527</v>
      </c>
    </row>
    <row r="293" spans="1:11" x14ac:dyDescent="0.25">
      <c r="A293" t="s">
        <v>15</v>
      </c>
      <c r="B293" s="4" t="s">
        <v>31</v>
      </c>
      <c r="C293" t="s">
        <v>9</v>
      </c>
      <c r="D293" t="s">
        <v>65</v>
      </c>
      <c r="E293" t="s">
        <v>97</v>
      </c>
      <c r="F293" s="24">
        <v>1050</v>
      </c>
      <c r="G293" s="1">
        <v>0.21</v>
      </c>
      <c r="H293" s="3">
        <f>Tabla3[[#This Row],[B.I. IMPORT ADJUDICAT]]*Tabla3[[#This Row],[% IVA]]</f>
        <v>220.5</v>
      </c>
      <c r="I293" s="3">
        <f>Tabla3[[#This Row],[B.I. IMPORT ADJUDICAT]]+Tabla3[[#This Row],[IMPORT IVA]]</f>
        <v>1270.5</v>
      </c>
      <c r="J293" s="10"/>
      <c r="K293" t="s">
        <v>120</v>
      </c>
    </row>
    <row r="294" spans="1:11" x14ac:dyDescent="0.25">
      <c r="A294" t="s">
        <v>15</v>
      </c>
      <c r="B294" s="4" t="s">
        <v>49</v>
      </c>
      <c r="C294" t="s">
        <v>9</v>
      </c>
      <c r="D294" s="12" t="s">
        <v>83</v>
      </c>
      <c r="E294" t="s">
        <v>97</v>
      </c>
      <c r="F294" s="24">
        <v>440</v>
      </c>
      <c r="G294" s="1">
        <v>0.21</v>
      </c>
      <c r="H294" s="3">
        <f>Tabla3[[#This Row],[B.I. IMPORT ADJUDICAT]]*Tabla3[[#This Row],[% IVA]]</f>
        <v>92.399999999999991</v>
      </c>
      <c r="I294" s="3">
        <f>Tabla3[[#This Row],[B.I. IMPORT ADJUDICAT]]+Tabla3[[#This Row],[IMPORT IVA]]</f>
        <v>532.4</v>
      </c>
      <c r="K294" t="s">
        <v>120</v>
      </c>
    </row>
    <row r="295" spans="1:11" x14ac:dyDescent="0.25">
      <c r="A295" t="s">
        <v>10</v>
      </c>
      <c r="B295" t="s">
        <v>124</v>
      </c>
      <c r="C295" t="s">
        <v>11</v>
      </c>
      <c r="D295" t="s">
        <v>133</v>
      </c>
      <c r="E295" t="s">
        <v>97</v>
      </c>
      <c r="F295" s="2">
        <v>1610</v>
      </c>
      <c r="G295" s="1">
        <v>0.21</v>
      </c>
      <c r="H295" s="3">
        <f>Tabla3[[#This Row],[B.I. IMPORT ADJUDICAT]]*Tabla3[[#This Row],[% IVA]]</f>
        <v>338.09999999999997</v>
      </c>
      <c r="I295" s="3">
        <f>Tabla3[[#This Row],[B.I. IMPORT ADJUDICAT]]+Tabla3[[#This Row],[IMPORT IVA]]</f>
        <v>1948.1</v>
      </c>
      <c r="J295" s="5" t="s">
        <v>143</v>
      </c>
      <c r="K295" t="s">
        <v>146</v>
      </c>
    </row>
    <row r="296" spans="1:11" x14ac:dyDescent="0.25">
      <c r="A296" t="s">
        <v>10</v>
      </c>
      <c r="B296" t="s">
        <v>953</v>
      </c>
      <c r="C296" t="s">
        <v>9</v>
      </c>
      <c r="D296" t="s">
        <v>1002</v>
      </c>
      <c r="E296" t="s">
        <v>1046</v>
      </c>
      <c r="F296" s="6">
        <v>160</v>
      </c>
      <c r="G296" s="1">
        <v>0.21</v>
      </c>
      <c r="H296" s="3">
        <f>Tabla3[[#This Row],[B.I. IMPORT ADJUDICAT]]*Tabla3[[#This Row],[% IVA]]</f>
        <v>33.6</v>
      </c>
      <c r="I296" s="3">
        <f>Tabla3[[#This Row],[B.I. IMPORT ADJUDICAT]]+Tabla3[[#This Row],[IMPORT IVA]]</f>
        <v>193.6</v>
      </c>
      <c r="J296" s="7" t="s">
        <v>112</v>
      </c>
      <c r="K296" t="s">
        <v>1081</v>
      </c>
    </row>
    <row r="297" spans="1:11" x14ac:dyDescent="0.25">
      <c r="A297" s="14" t="s">
        <v>10</v>
      </c>
      <c r="B297" s="25" t="s">
        <v>553</v>
      </c>
      <c r="C297" s="25" t="s">
        <v>947</v>
      </c>
      <c r="D297" s="14" t="s">
        <v>602</v>
      </c>
      <c r="E297" s="14" t="s">
        <v>732</v>
      </c>
      <c r="F297" s="28">
        <v>305</v>
      </c>
      <c r="G297" s="16">
        <v>0.21</v>
      </c>
      <c r="H297" s="17">
        <f>Tabla3[[#This Row],[B.I. IMPORT ADJUDICAT]]*Tabla3[[#This Row],[% IVA]]</f>
        <v>64.05</v>
      </c>
      <c r="I297" s="17">
        <f>Tabla3[[#This Row],[B.I. IMPORT ADJUDICAT]]+Tabla3[[#This Row],[IMPORT IVA]]</f>
        <v>369.05</v>
      </c>
      <c r="J297" s="30" t="s">
        <v>835</v>
      </c>
      <c r="K297" s="14" t="s">
        <v>842</v>
      </c>
    </row>
    <row r="298" spans="1:11" x14ac:dyDescent="0.25">
      <c r="A298" t="s">
        <v>10</v>
      </c>
      <c r="B298" s="13" t="s">
        <v>262</v>
      </c>
      <c r="C298" t="s">
        <v>11</v>
      </c>
      <c r="D298" t="s">
        <v>364</v>
      </c>
      <c r="E298" s="4" t="s">
        <v>470</v>
      </c>
      <c r="F298" s="6">
        <v>133.80000000000001</v>
      </c>
      <c r="G298" s="1">
        <v>0.21</v>
      </c>
      <c r="H298" s="22">
        <f>Tabla3[[#This Row],[B.I. IMPORT ADJUDICAT]]*Tabla3[[#This Row],[% IVA]]</f>
        <v>28.098000000000003</v>
      </c>
      <c r="I298" s="22">
        <f>Tabla3[[#This Row],[B.I. IMPORT ADJUDICAT]]+Tabla3[[#This Row],[IMPORT IVA]]</f>
        <v>161.89800000000002</v>
      </c>
      <c r="J298" s="11" t="s">
        <v>117</v>
      </c>
      <c r="K298" t="s">
        <v>527</v>
      </c>
    </row>
    <row r="299" spans="1:11" x14ac:dyDescent="0.25">
      <c r="A299" t="s">
        <v>10</v>
      </c>
      <c r="B299" s="4" t="s">
        <v>1123</v>
      </c>
      <c r="C299" t="s">
        <v>9</v>
      </c>
      <c r="D299" t="s">
        <v>1177</v>
      </c>
      <c r="E299" t="s">
        <v>470</v>
      </c>
      <c r="F299" s="2">
        <v>2188.1999999999998</v>
      </c>
      <c r="G299" s="1">
        <v>0.21</v>
      </c>
      <c r="H299" s="3">
        <f>Tabla3[[#This Row],[B.I. IMPORT ADJUDICAT]]*Tabla3[[#This Row],[% IVA]]</f>
        <v>459.52199999999993</v>
      </c>
      <c r="I299" s="3">
        <f>Tabla3[[#This Row],[B.I. IMPORT ADJUDICAT]]+Tabla3[[#This Row],[IMPORT IVA]]</f>
        <v>2647.7219999999998</v>
      </c>
      <c r="J299" s="5" t="s">
        <v>1249</v>
      </c>
      <c r="K299" t="s">
        <v>120</v>
      </c>
    </row>
    <row r="300" spans="1:11" x14ac:dyDescent="0.25">
      <c r="A300" t="s">
        <v>15</v>
      </c>
      <c r="B300" s="4" t="s">
        <v>48</v>
      </c>
      <c r="C300" t="s">
        <v>9</v>
      </c>
      <c r="D300" t="s">
        <v>82</v>
      </c>
      <c r="E300" t="s">
        <v>107</v>
      </c>
      <c r="F300" s="24">
        <v>14085.7</v>
      </c>
      <c r="G300" s="1">
        <v>0.21</v>
      </c>
      <c r="H300" s="3">
        <f>Tabla3[[#This Row],[B.I. IMPORT ADJUDICAT]]*Tabla3[[#This Row],[% IVA]]</f>
        <v>2957.9969999999998</v>
      </c>
      <c r="I300" s="3">
        <f>Tabla3[[#This Row],[B.I. IMPORT ADJUDICAT]]+Tabla3[[#This Row],[IMPORT IVA]]</f>
        <v>17043.697</v>
      </c>
      <c r="J300" s="11"/>
      <c r="K300" t="s">
        <v>120</v>
      </c>
    </row>
    <row r="301" spans="1:11" x14ac:dyDescent="0.25">
      <c r="A301" s="14" t="s">
        <v>10</v>
      </c>
      <c r="B301" s="25" t="s">
        <v>566</v>
      </c>
      <c r="C301" s="25" t="s">
        <v>947</v>
      </c>
      <c r="D301" s="14" t="s">
        <v>627</v>
      </c>
      <c r="E301" s="25" t="s">
        <v>753</v>
      </c>
      <c r="F301" s="28">
        <v>500</v>
      </c>
      <c r="G301" s="16">
        <v>0</v>
      </c>
      <c r="H301" s="17">
        <f>Tabla3[[#This Row],[B.I. IMPORT ADJUDICAT]]*Tabla3[[#This Row],[% IVA]]</f>
        <v>0</v>
      </c>
      <c r="I301" s="17">
        <f>Tabla3[[#This Row],[B.I. IMPORT ADJUDICAT]]+Tabla3[[#This Row],[IMPORT IVA]]</f>
        <v>500</v>
      </c>
      <c r="J301" s="29" t="s">
        <v>529</v>
      </c>
      <c r="K301" s="14" t="s">
        <v>842</v>
      </c>
    </row>
    <row r="302" spans="1:11" x14ac:dyDescent="0.25">
      <c r="A302" t="s">
        <v>10</v>
      </c>
      <c r="B302" t="s">
        <v>982</v>
      </c>
      <c r="C302" t="s">
        <v>9</v>
      </c>
      <c r="D302" t="s">
        <v>1032</v>
      </c>
      <c r="E302" t="s">
        <v>1070</v>
      </c>
      <c r="F302" s="6">
        <v>480</v>
      </c>
      <c r="G302" s="1">
        <v>0.21</v>
      </c>
      <c r="H302" s="3">
        <f>Tabla3[[#This Row],[B.I. IMPORT ADJUDICAT]]*Tabla3[[#This Row],[% IVA]]</f>
        <v>100.8</v>
      </c>
      <c r="I302" s="3">
        <f>Tabla3[[#This Row],[B.I. IMPORT ADJUDICAT]]+Tabla3[[#This Row],[IMPORT IVA]]</f>
        <v>580.79999999999995</v>
      </c>
      <c r="J302" s="7" t="s">
        <v>112</v>
      </c>
      <c r="K302" t="s">
        <v>1081</v>
      </c>
    </row>
    <row r="303" spans="1:11" x14ac:dyDescent="0.25">
      <c r="A303" s="14" t="s">
        <v>10</v>
      </c>
      <c r="B303" s="25" t="s">
        <v>566</v>
      </c>
      <c r="C303" s="25" t="s">
        <v>947</v>
      </c>
      <c r="D303" s="14" t="s">
        <v>691</v>
      </c>
      <c r="E303" s="14" t="s">
        <v>811</v>
      </c>
      <c r="F303" s="28">
        <v>1000</v>
      </c>
      <c r="G303" s="16">
        <v>0</v>
      </c>
      <c r="H303" s="17">
        <f>Tabla3[[#This Row],[B.I. IMPORT ADJUDICAT]]*Tabla3[[#This Row],[% IVA]]</f>
        <v>0</v>
      </c>
      <c r="I303" s="17">
        <f>Tabla3[[#This Row],[B.I. IMPORT ADJUDICAT]]+Tabla3[[#This Row],[IMPORT IVA]]</f>
        <v>1000</v>
      </c>
      <c r="J303" s="29" t="s">
        <v>529</v>
      </c>
      <c r="K303" s="14" t="s">
        <v>842</v>
      </c>
    </row>
    <row r="304" spans="1:11" x14ac:dyDescent="0.25">
      <c r="A304" t="s">
        <v>10</v>
      </c>
      <c r="B304" s="13" t="s">
        <v>260</v>
      </c>
      <c r="C304" t="s">
        <v>9</v>
      </c>
      <c r="D304" t="s">
        <v>361</v>
      </c>
      <c r="E304" s="4" t="s">
        <v>467</v>
      </c>
      <c r="F304" s="6">
        <v>1012.7</v>
      </c>
      <c r="G304" s="1">
        <v>0.21</v>
      </c>
      <c r="H304" s="22">
        <f>Tabla3[[#This Row],[B.I. IMPORT ADJUDICAT]]*Tabla3[[#This Row],[% IVA]]</f>
        <v>212.667</v>
      </c>
      <c r="I304" s="22">
        <f>Tabla3[[#This Row],[B.I. IMPORT ADJUDICAT]]+Tabla3[[#This Row],[IMPORT IVA]]</f>
        <v>1225.367</v>
      </c>
      <c r="J304" s="11" t="s">
        <v>115</v>
      </c>
      <c r="K304" t="s">
        <v>527</v>
      </c>
    </row>
    <row r="305" spans="1:11" x14ac:dyDescent="0.25">
      <c r="A305" t="s">
        <v>10</v>
      </c>
      <c r="B305" t="s">
        <v>969</v>
      </c>
      <c r="C305" t="s">
        <v>9</v>
      </c>
      <c r="D305" t="s">
        <v>1019</v>
      </c>
      <c r="E305" t="s">
        <v>1060</v>
      </c>
      <c r="F305" s="6">
        <v>29.11</v>
      </c>
      <c r="G305" s="1">
        <v>0.21</v>
      </c>
      <c r="H305" s="3">
        <f>Tabla3[[#This Row],[B.I. IMPORT ADJUDICAT]]*Tabla3[[#This Row],[% IVA]]</f>
        <v>6.1130999999999993</v>
      </c>
      <c r="I305" s="3">
        <f>Tabla3[[#This Row],[B.I. IMPORT ADJUDICAT]]+Tabla3[[#This Row],[IMPORT IVA]]</f>
        <v>35.223100000000002</v>
      </c>
      <c r="J305" s="5" t="s">
        <v>1092</v>
      </c>
      <c r="K305" t="s">
        <v>1081</v>
      </c>
    </row>
    <row r="306" spans="1:11" x14ac:dyDescent="0.25">
      <c r="A306" t="s">
        <v>10</v>
      </c>
      <c r="B306" s="4" t="s">
        <v>1107</v>
      </c>
      <c r="C306" t="s">
        <v>9</v>
      </c>
      <c r="D306" t="s">
        <v>1161</v>
      </c>
      <c r="E306" t="s">
        <v>1214</v>
      </c>
      <c r="F306" s="2">
        <v>176.48</v>
      </c>
      <c r="G306" s="1">
        <v>0</v>
      </c>
      <c r="H306" s="3">
        <f>Tabla3[[#This Row],[B.I. IMPORT ADJUDICAT]]*Tabla3[[#This Row],[% IVA]]</f>
        <v>0</v>
      </c>
      <c r="I306" s="3">
        <f>Tabla3[[#This Row],[B.I. IMPORT ADJUDICAT]]+Tabla3[[#This Row],[IMPORT IVA]]</f>
        <v>176.48</v>
      </c>
      <c r="J306" s="5" t="s">
        <v>112</v>
      </c>
      <c r="K306" t="s">
        <v>120</v>
      </c>
    </row>
    <row r="307" spans="1:11" x14ac:dyDescent="0.25">
      <c r="A307" t="s">
        <v>10</v>
      </c>
      <c r="B307" s="4" t="s">
        <v>1108</v>
      </c>
      <c r="C307" t="s">
        <v>9</v>
      </c>
      <c r="D307" t="s">
        <v>1162</v>
      </c>
      <c r="E307" t="s">
        <v>1215</v>
      </c>
      <c r="F307" s="2">
        <v>1104</v>
      </c>
      <c r="G307" s="1">
        <v>0</v>
      </c>
      <c r="H307" s="3">
        <f>Tabla3[[#This Row],[B.I. IMPORT ADJUDICAT]]*Tabla3[[#This Row],[% IVA]]</f>
        <v>0</v>
      </c>
      <c r="I307" s="3">
        <f>Tabla3[[#This Row],[B.I. IMPORT ADJUDICAT]]+Tabla3[[#This Row],[IMPORT IVA]]</f>
        <v>1104</v>
      </c>
      <c r="J307" s="5" t="s">
        <v>838</v>
      </c>
      <c r="K307" t="s">
        <v>120</v>
      </c>
    </row>
    <row r="308" spans="1:11" x14ac:dyDescent="0.25">
      <c r="A308" t="s">
        <v>10</v>
      </c>
      <c r="B308" s="13" t="s">
        <v>309</v>
      </c>
      <c r="C308" t="s">
        <v>9</v>
      </c>
      <c r="D308" t="s">
        <v>412</v>
      </c>
      <c r="E308" s="4" t="s">
        <v>507</v>
      </c>
      <c r="F308" s="6">
        <f>134.48+134.48</f>
        <v>268.95999999999998</v>
      </c>
      <c r="G308" s="1">
        <v>0.21</v>
      </c>
      <c r="H308" s="22">
        <f>Tabla3[[#This Row],[B.I. IMPORT ADJUDICAT]]*Tabla3[[#This Row],[% IVA]]</f>
        <v>56.481599999999993</v>
      </c>
      <c r="I308" s="22">
        <f>Tabla3[[#This Row],[B.I. IMPORT ADJUDICAT]]+Tabla3[[#This Row],[IMPORT IVA]]</f>
        <v>325.44159999999999</v>
      </c>
      <c r="J308" s="11" t="s">
        <v>117</v>
      </c>
      <c r="K308" t="s">
        <v>527</v>
      </c>
    </row>
    <row r="309" spans="1:11" x14ac:dyDescent="0.25">
      <c r="A309" t="s">
        <v>10</v>
      </c>
      <c r="B309" s="13" t="s">
        <v>257</v>
      </c>
      <c r="C309" t="s">
        <v>11</v>
      </c>
      <c r="D309" t="s">
        <v>358</v>
      </c>
      <c r="E309" s="4" t="s">
        <v>464</v>
      </c>
      <c r="F309" s="6">
        <v>127.2</v>
      </c>
      <c r="G309" s="1">
        <v>0.21</v>
      </c>
      <c r="H309" s="22">
        <f>Tabla3[[#This Row],[B.I. IMPORT ADJUDICAT]]*Tabla3[[#This Row],[% IVA]]</f>
        <v>26.712</v>
      </c>
      <c r="I309" s="22">
        <f>Tabla3[[#This Row],[B.I. IMPORT ADJUDICAT]]+Tabla3[[#This Row],[IMPORT IVA]]</f>
        <v>153.91200000000001</v>
      </c>
      <c r="J309" s="11" t="s">
        <v>117</v>
      </c>
      <c r="K309" t="s">
        <v>527</v>
      </c>
    </row>
    <row r="310" spans="1:11" x14ac:dyDescent="0.25">
      <c r="A310" t="s">
        <v>10</v>
      </c>
      <c r="B310" s="13" t="s">
        <v>302</v>
      </c>
      <c r="C310" t="s">
        <v>14</v>
      </c>
      <c r="D310" t="s">
        <v>405</v>
      </c>
      <c r="E310" s="4" t="s">
        <v>501</v>
      </c>
      <c r="F310" s="6">
        <v>4640</v>
      </c>
      <c r="G310" s="1">
        <v>0.21</v>
      </c>
      <c r="H310" s="22">
        <f>Tabla3[[#This Row],[B.I. IMPORT ADJUDICAT]]*Tabla3[[#This Row],[% IVA]]</f>
        <v>974.4</v>
      </c>
      <c r="I310" s="22">
        <f>Tabla3[[#This Row],[B.I. IMPORT ADJUDICAT]]+Tabla3[[#This Row],[IMPORT IVA]]</f>
        <v>5614.4</v>
      </c>
      <c r="J310" s="11"/>
      <c r="K310" t="s">
        <v>583</v>
      </c>
    </row>
    <row r="311" spans="1:11" x14ac:dyDescent="0.25">
      <c r="A311" s="14" t="s">
        <v>10</v>
      </c>
      <c r="B311" s="25" t="s">
        <v>566</v>
      </c>
      <c r="C311" s="25" t="s">
        <v>947</v>
      </c>
      <c r="D311" s="14" t="s">
        <v>648</v>
      </c>
      <c r="E311" s="14" t="s">
        <v>773</v>
      </c>
      <c r="F311" s="28">
        <v>5200</v>
      </c>
      <c r="G311" s="16">
        <v>0.21</v>
      </c>
      <c r="H311" s="17">
        <f>Tabla3[[#This Row],[B.I. IMPORT ADJUDICAT]]*Tabla3[[#This Row],[% IVA]]</f>
        <v>1092</v>
      </c>
      <c r="I311" s="17">
        <f>Tabla3[[#This Row],[B.I. IMPORT ADJUDICAT]]+Tabla3[[#This Row],[IMPORT IVA]]</f>
        <v>6292</v>
      </c>
      <c r="J311" s="29" t="s">
        <v>529</v>
      </c>
      <c r="K311" s="14" t="s">
        <v>842</v>
      </c>
    </row>
    <row r="312" spans="1:11" x14ac:dyDescent="0.25">
      <c r="A312" t="s">
        <v>10</v>
      </c>
      <c r="B312" s="13" t="s">
        <v>270</v>
      </c>
      <c r="C312" t="s">
        <v>9</v>
      </c>
      <c r="D312" t="s">
        <v>372</v>
      </c>
      <c r="E312" s="4" t="s">
        <v>478</v>
      </c>
      <c r="F312" s="6">
        <v>176.33</v>
      </c>
      <c r="G312" s="1">
        <v>0.21</v>
      </c>
      <c r="H312" s="22">
        <f>Tabla3[[#This Row],[B.I. IMPORT ADJUDICAT]]*Tabla3[[#This Row],[% IVA]]</f>
        <v>37.029299999999999</v>
      </c>
      <c r="I312" s="22">
        <f>Tabla3[[#This Row],[B.I. IMPORT ADJUDICAT]]+Tabla3[[#This Row],[IMPORT IVA]]</f>
        <v>213.35930000000002</v>
      </c>
      <c r="J312" s="11" t="s">
        <v>117</v>
      </c>
      <c r="K312" t="s">
        <v>527</v>
      </c>
    </row>
    <row r="313" spans="1:11" x14ac:dyDescent="0.25">
      <c r="A313" t="s">
        <v>10</v>
      </c>
      <c r="B313" s="13" t="s">
        <v>271</v>
      </c>
      <c r="C313" t="s">
        <v>9</v>
      </c>
      <c r="D313" t="s">
        <v>373</v>
      </c>
      <c r="E313" s="4" t="s">
        <v>478</v>
      </c>
      <c r="F313" s="6">
        <v>42</v>
      </c>
      <c r="G313" s="1">
        <v>0.21</v>
      </c>
      <c r="H313" s="22">
        <f>Tabla3[[#This Row],[B.I. IMPORT ADJUDICAT]]*Tabla3[[#This Row],[% IVA]]</f>
        <v>8.82</v>
      </c>
      <c r="I313" s="22">
        <f>Tabla3[[#This Row],[B.I. IMPORT ADJUDICAT]]+Tabla3[[#This Row],[IMPORT IVA]]</f>
        <v>50.82</v>
      </c>
      <c r="J313" s="11" t="s">
        <v>117</v>
      </c>
      <c r="K313" t="s">
        <v>527</v>
      </c>
    </row>
    <row r="314" spans="1:11" x14ac:dyDescent="0.25">
      <c r="A314" t="s">
        <v>10</v>
      </c>
      <c r="B314" s="13" t="s">
        <v>303</v>
      </c>
      <c r="C314" t="s">
        <v>9</v>
      </c>
      <c r="D314" t="s">
        <v>406</v>
      </c>
      <c r="E314" s="4" t="s">
        <v>478</v>
      </c>
      <c r="F314" s="6">
        <v>1154.0999999999999</v>
      </c>
      <c r="G314" s="1">
        <v>0.21</v>
      </c>
      <c r="H314" s="22">
        <f>Tabla3[[#This Row],[B.I. IMPORT ADJUDICAT]]*Tabla3[[#This Row],[% IVA]]</f>
        <v>242.36099999999996</v>
      </c>
      <c r="I314" s="22">
        <f>Tabla3[[#This Row],[B.I. IMPORT ADJUDICAT]]+Tabla3[[#This Row],[IMPORT IVA]]</f>
        <v>1396.4609999999998</v>
      </c>
      <c r="J314" s="11"/>
      <c r="K314" t="s">
        <v>527</v>
      </c>
    </row>
    <row r="315" spans="1:11" x14ac:dyDescent="0.25">
      <c r="A315" t="s">
        <v>10</v>
      </c>
      <c r="B315" s="13" t="s">
        <v>331</v>
      </c>
      <c r="C315" t="s">
        <v>9</v>
      </c>
      <c r="D315" t="s">
        <v>435</v>
      </c>
      <c r="E315" s="4" t="s">
        <v>478</v>
      </c>
      <c r="F315" s="6">
        <v>18</v>
      </c>
      <c r="G315" s="1">
        <v>0.21</v>
      </c>
      <c r="H315" s="22">
        <f>Tabla3[[#This Row],[B.I. IMPORT ADJUDICAT]]*Tabla3[[#This Row],[% IVA]]</f>
        <v>3.78</v>
      </c>
      <c r="I315" s="22">
        <f>Tabla3[[#This Row],[B.I. IMPORT ADJUDICAT]]+Tabla3[[#This Row],[IMPORT IVA]]</f>
        <v>21.78</v>
      </c>
      <c r="J315" s="11" t="s">
        <v>117</v>
      </c>
      <c r="K315" t="s">
        <v>527</v>
      </c>
    </row>
    <row r="316" spans="1:11" x14ac:dyDescent="0.25">
      <c r="A316" t="s">
        <v>10</v>
      </c>
      <c r="B316" s="13" t="s">
        <v>332</v>
      </c>
      <c r="C316" t="s">
        <v>9</v>
      </c>
      <c r="D316" t="s">
        <v>436</v>
      </c>
      <c r="E316" s="4" t="s">
        <v>478</v>
      </c>
      <c r="F316" s="6">
        <v>1080.0899999999999</v>
      </c>
      <c r="G316" s="1">
        <v>0.21</v>
      </c>
      <c r="H316" s="22">
        <f>Tabla3[[#This Row],[B.I. IMPORT ADJUDICAT]]*Tabla3[[#This Row],[% IVA]]</f>
        <v>226.81889999999999</v>
      </c>
      <c r="I316" s="22">
        <f>Tabla3[[#This Row],[B.I. IMPORT ADJUDICAT]]+Tabla3[[#This Row],[IMPORT IVA]]</f>
        <v>1306.9088999999999</v>
      </c>
      <c r="J316" s="11" t="s">
        <v>117</v>
      </c>
      <c r="K316" t="s">
        <v>527</v>
      </c>
    </row>
    <row r="317" spans="1:11" x14ac:dyDescent="0.25">
      <c r="A317" t="s">
        <v>10</v>
      </c>
      <c r="B317" t="s">
        <v>850</v>
      </c>
      <c r="C317" t="s">
        <v>9</v>
      </c>
      <c r="D317" t="s">
        <v>859</v>
      </c>
      <c r="E317" t="s">
        <v>866</v>
      </c>
      <c r="F317" s="6">
        <v>2800</v>
      </c>
      <c r="G317" s="1">
        <v>0.21</v>
      </c>
      <c r="H317" s="3">
        <f>Tabla3[[#This Row],[B.I. IMPORT ADJUDICAT]]*Tabla3[[#This Row],[% IVA]]</f>
        <v>588</v>
      </c>
      <c r="I317" s="3">
        <f>Tabla3[[#This Row],[B.I. IMPORT ADJUDICAT]]+Tabla3[[#This Row],[IMPORT IVA]]</f>
        <v>3388</v>
      </c>
      <c r="J317" s="7" t="s">
        <v>115</v>
      </c>
      <c r="K317" t="s">
        <v>861</v>
      </c>
    </row>
    <row r="318" spans="1:11" x14ac:dyDescent="0.25">
      <c r="A318" t="s">
        <v>10</v>
      </c>
      <c r="B318" s="13" t="s">
        <v>258</v>
      </c>
      <c r="C318" t="s">
        <v>9</v>
      </c>
      <c r="D318" t="s">
        <v>359</v>
      </c>
      <c r="E318" s="4" t="s">
        <v>465</v>
      </c>
      <c r="F318" s="6">
        <v>3899.95</v>
      </c>
      <c r="G318" s="1">
        <v>0.21</v>
      </c>
      <c r="H318" s="22">
        <f>Tabla3[[#This Row],[B.I. IMPORT ADJUDICAT]]*Tabla3[[#This Row],[% IVA]]</f>
        <v>818.98949999999991</v>
      </c>
      <c r="I318" s="22">
        <f>Tabla3[[#This Row],[B.I. IMPORT ADJUDICAT]]+Tabla3[[#This Row],[IMPORT IVA]]</f>
        <v>4718.9394999999995</v>
      </c>
      <c r="J318" s="11" t="s">
        <v>529</v>
      </c>
      <c r="K318" t="s">
        <v>527</v>
      </c>
    </row>
    <row r="319" spans="1:11" x14ac:dyDescent="0.25">
      <c r="A319" t="s">
        <v>10</v>
      </c>
      <c r="B319" s="13" t="s">
        <v>291</v>
      </c>
      <c r="C319" t="s">
        <v>9</v>
      </c>
      <c r="D319" t="s">
        <v>393</v>
      </c>
      <c r="E319" s="4" t="s">
        <v>465</v>
      </c>
      <c r="F319" s="6">
        <v>219.63</v>
      </c>
      <c r="G319" s="1">
        <v>0.21</v>
      </c>
      <c r="H319" s="22">
        <f>Tabla3[[#This Row],[B.I. IMPORT ADJUDICAT]]*Tabla3[[#This Row],[% IVA]]</f>
        <v>46.122299999999996</v>
      </c>
      <c r="I319" s="22">
        <f>Tabla3[[#This Row],[B.I. IMPORT ADJUDICAT]]+Tabla3[[#This Row],[IMPORT IVA]]</f>
        <v>265.75229999999999</v>
      </c>
      <c r="J319" s="11" t="s">
        <v>529</v>
      </c>
      <c r="K319" t="s">
        <v>527</v>
      </c>
    </row>
    <row r="320" spans="1:11" x14ac:dyDescent="0.25">
      <c r="A320" s="14" t="s">
        <v>10</v>
      </c>
      <c r="B320" s="25" t="s">
        <v>566</v>
      </c>
      <c r="C320" s="25" t="s">
        <v>947</v>
      </c>
      <c r="D320" s="14" t="s">
        <v>667</v>
      </c>
      <c r="E320" s="14" t="s">
        <v>792</v>
      </c>
      <c r="F320" s="28">
        <v>3480</v>
      </c>
      <c r="G320" s="16">
        <v>0.21</v>
      </c>
      <c r="H320" s="17">
        <f>Tabla3[[#This Row],[B.I. IMPORT ADJUDICAT]]*Tabla3[[#This Row],[% IVA]]</f>
        <v>730.8</v>
      </c>
      <c r="I320" s="17">
        <f>Tabla3[[#This Row],[B.I. IMPORT ADJUDICAT]]+Tabla3[[#This Row],[IMPORT IVA]]</f>
        <v>4210.8</v>
      </c>
      <c r="J320" s="29" t="s">
        <v>529</v>
      </c>
      <c r="K320" s="14" t="s">
        <v>842</v>
      </c>
    </row>
    <row r="321" spans="1:11" x14ac:dyDescent="0.25">
      <c r="A321" t="s">
        <v>15</v>
      </c>
      <c r="B321" s="4" t="s">
        <v>50</v>
      </c>
      <c r="C321" t="s">
        <v>9</v>
      </c>
      <c r="D321" t="s">
        <v>84</v>
      </c>
      <c r="E321" t="s">
        <v>108</v>
      </c>
      <c r="F321" s="24">
        <v>1500</v>
      </c>
      <c r="G321" s="1">
        <v>0</v>
      </c>
      <c r="H321" s="3">
        <f>Tabla3[[#This Row],[B.I. IMPORT ADJUDICAT]]*Tabla3[[#This Row],[% IVA]]</f>
        <v>0</v>
      </c>
      <c r="I321" s="3">
        <f>Tabla3[[#This Row],[B.I. IMPORT ADJUDICAT]]+Tabla3[[#This Row],[IMPORT IVA]]</f>
        <v>1500</v>
      </c>
      <c r="K321" t="s">
        <v>120</v>
      </c>
    </row>
    <row r="322" spans="1:11" x14ac:dyDescent="0.25">
      <c r="A322" s="14" t="s">
        <v>10</v>
      </c>
      <c r="B322" s="25" t="s">
        <v>566</v>
      </c>
      <c r="C322" s="25" t="s">
        <v>947</v>
      </c>
      <c r="D322" s="14" t="s">
        <v>626</v>
      </c>
      <c r="E322" s="25" t="s">
        <v>752</v>
      </c>
      <c r="F322" s="28">
        <v>300</v>
      </c>
      <c r="G322" s="16">
        <v>0</v>
      </c>
      <c r="H322" s="17">
        <f>Tabla3[[#This Row],[B.I. IMPORT ADJUDICAT]]*Tabla3[[#This Row],[% IVA]]</f>
        <v>0</v>
      </c>
      <c r="I322" s="17">
        <f>Tabla3[[#This Row],[B.I. IMPORT ADJUDICAT]]+Tabla3[[#This Row],[IMPORT IVA]]</f>
        <v>300</v>
      </c>
      <c r="J322" s="29" t="s">
        <v>529</v>
      </c>
      <c r="K322" s="14" t="s">
        <v>842</v>
      </c>
    </row>
    <row r="323" spans="1:11" x14ac:dyDescent="0.25">
      <c r="A323" t="s">
        <v>10</v>
      </c>
      <c r="B323" s="13" t="s">
        <v>277</v>
      </c>
      <c r="C323" t="s">
        <v>14</v>
      </c>
      <c r="D323" t="s">
        <v>379</v>
      </c>
      <c r="E323" s="4" t="s">
        <v>483</v>
      </c>
      <c r="F323" s="6">
        <v>32409.18</v>
      </c>
      <c r="G323" s="1">
        <v>0.21</v>
      </c>
      <c r="H323" s="22">
        <f>Tabla3[[#This Row],[B.I. IMPORT ADJUDICAT]]*Tabla3[[#This Row],[% IVA]]</f>
        <v>6805.9277999999995</v>
      </c>
      <c r="I323" s="22">
        <f>Tabla3[[#This Row],[B.I. IMPORT ADJUDICAT]]+Tabla3[[#This Row],[IMPORT IVA]]</f>
        <v>39215.107799999998</v>
      </c>
      <c r="J323" s="11" t="s">
        <v>534</v>
      </c>
      <c r="K323" t="s">
        <v>583</v>
      </c>
    </row>
    <row r="324" spans="1:11" x14ac:dyDescent="0.25">
      <c r="A324" t="s">
        <v>10</v>
      </c>
      <c r="B324" s="13" t="s">
        <v>277</v>
      </c>
      <c r="C324" t="s">
        <v>14</v>
      </c>
      <c r="D324" t="s">
        <v>458</v>
      </c>
      <c r="E324" s="4" t="s">
        <v>483</v>
      </c>
      <c r="F324" s="6">
        <v>2387.02</v>
      </c>
      <c r="G324" s="1">
        <v>0.21</v>
      </c>
      <c r="H324" s="22">
        <f>Tabla3[[#This Row],[B.I. IMPORT ADJUDICAT]]*Tabla3[[#This Row],[% IVA]]</f>
        <v>501.27419999999995</v>
      </c>
      <c r="I324" s="22">
        <f>Tabla3[[#This Row],[B.I. IMPORT ADJUDICAT]]+Tabla3[[#This Row],[IMPORT IVA]]</f>
        <v>2888.2941999999998</v>
      </c>
      <c r="J324" s="11" t="s">
        <v>534</v>
      </c>
      <c r="K324" t="s">
        <v>583</v>
      </c>
    </row>
    <row r="325" spans="1:11" x14ac:dyDescent="0.25">
      <c r="A325" t="s">
        <v>10</v>
      </c>
      <c r="B325" s="13" t="s">
        <v>263</v>
      </c>
      <c r="C325" t="s">
        <v>11</v>
      </c>
      <c r="D325" t="s">
        <v>365</v>
      </c>
      <c r="E325" s="4" t="s">
        <v>471</v>
      </c>
      <c r="F325" s="6">
        <v>202.27</v>
      </c>
      <c r="G325" s="1">
        <v>0.21</v>
      </c>
      <c r="H325" s="22">
        <f>Tabla3[[#This Row],[B.I. IMPORT ADJUDICAT]]*Tabla3[[#This Row],[% IVA]]</f>
        <v>42.476700000000001</v>
      </c>
      <c r="I325" s="22">
        <f>Tabla3[[#This Row],[B.I. IMPORT ADJUDICAT]]+Tabla3[[#This Row],[IMPORT IVA]]</f>
        <v>244.7467</v>
      </c>
      <c r="J325" s="11" t="s">
        <v>117</v>
      </c>
      <c r="K325" t="s">
        <v>527</v>
      </c>
    </row>
    <row r="326" spans="1:11" x14ac:dyDescent="0.25">
      <c r="A326" s="14" t="s">
        <v>10</v>
      </c>
      <c r="B326" s="25" t="s">
        <v>546</v>
      </c>
      <c r="C326" s="25" t="s">
        <v>947</v>
      </c>
      <c r="D326" s="14" t="s">
        <v>595</v>
      </c>
      <c r="E326" s="14" t="s">
        <v>725</v>
      </c>
      <c r="F326" s="28">
        <v>2790</v>
      </c>
      <c r="G326" s="16">
        <v>0.21</v>
      </c>
      <c r="H326" s="17">
        <f>Tabla3[[#This Row],[B.I. IMPORT ADJUDICAT]]*Tabla3[[#This Row],[% IVA]]</f>
        <v>585.9</v>
      </c>
      <c r="I326" s="17">
        <f>Tabla3[[#This Row],[B.I. IMPORT ADJUDICAT]]+Tabla3[[#This Row],[IMPORT IVA]]</f>
        <v>3375.9</v>
      </c>
      <c r="J326" s="29" t="s">
        <v>836</v>
      </c>
      <c r="K326" s="14" t="s">
        <v>842</v>
      </c>
    </row>
    <row r="327" spans="1:11" x14ac:dyDescent="0.25">
      <c r="A327" t="s">
        <v>10</v>
      </c>
      <c r="B327" t="s">
        <v>893</v>
      </c>
      <c r="C327" t="s">
        <v>9</v>
      </c>
      <c r="D327" t="s">
        <v>911</v>
      </c>
      <c r="E327" t="s">
        <v>925</v>
      </c>
      <c r="F327" s="2">
        <v>692.64</v>
      </c>
      <c r="G327" s="1">
        <v>0.21</v>
      </c>
      <c r="H327" s="3">
        <f>Tabla3[[#This Row],[B.I. IMPORT ADJUDICAT]]*Tabla3[[#This Row],[% IVA]]</f>
        <v>145.45439999999999</v>
      </c>
      <c r="I327" s="3">
        <f>Tabla3[[#This Row],[B.I. IMPORT ADJUDICAT]]+Tabla3[[#This Row],[IMPORT IVA]]</f>
        <v>838.09439999999995</v>
      </c>
      <c r="J327" s="5" t="s">
        <v>112</v>
      </c>
      <c r="K327" t="s">
        <v>927</v>
      </c>
    </row>
    <row r="328" spans="1:11" x14ac:dyDescent="0.25">
      <c r="A328" s="14" t="s">
        <v>10</v>
      </c>
      <c r="B328" s="25" t="s">
        <v>566</v>
      </c>
      <c r="C328" s="25" t="s">
        <v>947</v>
      </c>
      <c r="D328" s="14" t="s">
        <v>682</v>
      </c>
      <c r="E328" s="14" t="s">
        <v>803</v>
      </c>
      <c r="F328" s="28">
        <v>2272.7199999999998</v>
      </c>
      <c r="G328" s="16">
        <v>0.21</v>
      </c>
      <c r="H328" s="17">
        <f>Tabla3[[#This Row],[B.I. IMPORT ADJUDICAT]]*Tabla3[[#This Row],[% IVA]]</f>
        <v>477.27119999999996</v>
      </c>
      <c r="I328" s="17">
        <f>Tabla3[[#This Row],[B.I. IMPORT ADJUDICAT]]+Tabla3[[#This Row],[IMPORT IVA]]</f>
        <v>2749.9911999999999</v>
      </c>
      <c r="J328" s="29" t="s">
        <v>529</v>
      </c>
      <c r="K328" s="14" t="s">
        <v>842</v>
      </c>
    </row>
    <row r="329" spans="1:11" x14ac:dyDescent="0.25">
      <c r="A329" s="14" t="s">
        <v>10</v>
      </c>
      <c r="B329" s="25" t="s">
        <v>566</v>
      </c>
      <c r="C329" s="25" t="s">
        <v>947</v>
      </c>
      <c r="D329" s="14" t="s">
        <v>680</v>
      </c>
      <c r="E329" s="14" t="s">
        <v>802</v>
      </c>
      <c r="F329" s="28">
        <v>4214.87</v>
      </c>
      <c r="G329" s="16">
        <v>0.21</v>
      </c>
      <c r="H329" s="17">
        <f>Tabla3[[#This Row],[B.I. IMPORT ADJUDICAT]]*Tabla3[[#This Row],[% IVA]]</f>
        <v>885.1226999999999</v>
      </c>
      <c r="I329" s="17">
        <f>Tabla3[[#This Row],[B.I. IMPORT ADJUDICAT]]+Tabla3[[#This Row],[IMPORT IVA]]</f>
        <v>5099.9926999999998</v>
      </c>
      <c r="J329" s="29" t="s">
        <v>529</v>
      </c>
      <c r="K329" s="14" t="s">
        <v>842</v>
      </c>
    </row>
    <row r="330" spans="1:11" x14ac:dyDescent="0.25">
      <c r="A330" t="s">
        <v>10</v>
      </c>
      <c r="B330" s="4" t="s">
        <v>1153</v>
      </c>
      <c r="C330" t="s">
        <v>9</v>
      </c>
      <c r="D330" t="s">
        <v>1206</v>
      </c>
      <c r="E330" t="s">
        <v>1246</v>
      </c>
      <c r="F330" s="2">
        <v>2170.1999999999998</v>
      </c>
      <c r="G330" s="1">
        <v>0.21</v>
      </c>
      <c r="H330" s="3">
        <f>Tabla3[[#This Row],[B.I. IMPORT ADJUDICAT]]*Tabla3[[#This Row],[% IVA]]</f>
        <v>455.74199999999996</v>
      </c>
      <c r="I330" s="3">
        <f>Tabla3[[#This Row],[B.I. IMPORT ADJUDICAT]]+Tabla3[[#This Row],[IMPORT IVA]]</f>
        <v>2625.942</v>
      </c>
      <c r="J330" s="5" t="s">
        <v>116</v>
      </c>
      <c r="K330" t="s">
        <v>120</v>
      </c>
    </row>
    <row r="331" spans="1:11" x14ac:dyDescent="0.25">
      <c r="A331" t="s">
        <v>10</v>
      </c>
      <c r="B331" t="s">
        <v>184</v>
      </c>
      <c r="C331" t="s">
        <v>9</v>
      </c>
      <c r="D331" t="s">
        <v>201</v>
      </c>
      <c r="E331" t="s">
        <v>215</v>
      </c>
      <c r="F331" s="6">
        <v>155</v>
      </c>
      <c r="G331" s="1">
        <v>0.21</v>
      </c>
      <c r="H331" s="22">
        <f>Tabla3[[#This Row],[B.I. IMPORT ADJUDICAT]]*Tabla3[[#This Row],[% IVA]]</f>
        <v>32.549999999999997</v>
      </c>
      <c r="I331" s="22">
        <f>Tabla3[[#This Row],[B.I. IMPORT ADJUDICAT]]+Tabla3[[#This Row],[IMPORT IVA]]</f>
        <v>187.55</v>
      </c>
      <c r="J331" s="10"/>
      <c r="K331" t="s">
        <v>584</v>
      </c>
    </row>
    <row r="332" spans="1:11" x14ac:dyDescent="0.25">
      <c r="A332" t="s">
        <v>10</v>
      </c>
      <c r="B332" t="s">
        <v>178</v>
      </c>
      <c r="C332" s="9" t="s">
        <v>11</v>
      </c>
      <c r="D332" t="s">
        <v>195</v>
      </c>
      <c r="E332" t="s">
        <v>212</v>
      </c>
      <c r="F332" s="6">
        <v>124.2</v>
      </c>
      <c r="G332" s="1">
        <v>0.1</v>
      </c>
      <c r="H332" s="22">
        <f>Tabla3[[#This Row],[B.I. IMPORT ADJUDICAT]]*Tabla3[[#This Row],[% IVA]]</f>
        <v>12.420000000000002</v>
      </c>
      <c r="I332" s="22">
        <f>Tabla3[[#This Row],[B.I. IMPORT ADJUDICAT]]+Tabla3[[#This Row],[IMPORT IVA]]</f>
        <v>136.62</v>
      </c>
      <c r="J332" s="10"/>
      <c r="K332" t="s">
        <v>584</v>
      </c>
    </row>
    <row r="333" spans="1:11" x14ac:dyDescent="0.25">
      <c r="A333" t="s">
        <v>10</v>
      </c>
      <c r="B333" t="s">
        <v>123</v>
      </c>
      <c r="C333" t="s">
        <v>9</v>
      </c>
      <c r="D333" t="s">
        <v>132</v>
      </c>
      <c r="E333" t="s">
        <v>212</v>
      </c>
      <c r="F333" s="6">
        <v>1498.7</v>
      </c>
      <c r="G333" s="1">
        <v>0.1</v>
      </c>
      <c r="H333" s="3">
        <f>Tabla3[[#This Row],[B.I. IMPORT ADJUDICAT]]*Tabla3[[#This Row],[% IVA]]</f>
        <v>149.87</v>
      </c>
      <c r="I333" s="3">
        <f>Tabla3[[#This Row],[B.I. IMPORT ADJUDICAT]]+Tabla3[[#This Row],[IMPORT IVA]]</f>
        <v>1648.5700000000002</v>
      </c>
      <c r="J333" s="11" t="s">
        <v>142</v>
      </c>
      <c r="K333" t="s">
        <v>146</v>
      </c>
    </row>
    <row r="334" spans="1:11" x14ac:dyDescent="0.25">
      <c r="A334" t="s">
        <v>10</v>
      </c>
      <c r="B334" t="s">
        <v>127</v>
      </c>
      <c r="C334" t="s">
        <v>9</v>
      </c>
      <c r="D334" t="s">
        <v>136</v>
      </c>
      <c r="E334" t="s">
        <v>212</v>
      </c>
      <c r="F334" s="2">
        <v>1277.8</v>
      </c>
      <c r="G334" s="1">
        <v>0.1</v>
      </c>
      <c r="H334" s="3">
        <f>Tabla3[[#This Row],[B.I. IMPORT ADJUDICAT]]*Tabla3[[#This Row],[% IVA]]</f>
        <v>127.78</v>
      </c>
      <c r="I334" s="3">
        <f>Tabla3[[#This Row],[B.I. IMPORT ADJUDICAT]]+Tabla3[[#This Row],[IMPORT IVA]]</f>
        <v>1405.58</v>
      </c>
      <c r="J334" s="5" t="s">
        <v>143</v>
      </c>
      <c r="K334" t="s">
        <v>146</v>
      </c>
    </row>
    <row r="335" spans="1:11" x14ac:dyDescent="0.25">
      <c r="A335" s="14" t="s">
        <v>10</v>
      </c>
      <c r="B335" s="25" t="s">
        <v>566</v>
      </c>
      <c r="C335" s="25" t="s">
        <v>947</v>
      </c>
      <c r="D335" s="14" t="s">
        <v>704</v>
      </c>
      <c r="E335" s="14" t="s">
        <v>822</v>
      </c>
      <c r="F335" s="28">
        <v>440.12</v>
      </c>
      <c r="G335" s="16">
        <v>0.21</v>
      </c>
      <c r="H335" s="17">
        <f>Tabla3[[#This Row],[B.I. IMPORT ADJUDICAT]]*Tabla3[[#This Row],[% IVA]]</f>
        <v>92.425200000000004</v>
      </c>
      <c r="I335" s="17">
        <f>Tabla3[[#This Row],[B.I. IMPORT ADJUDICAT]]+Tabla3[[#This Row],[IMPORT IVA]]</f>
        <v>532.54520000000002</v>
      </c>
      <c r="J335" s="29" t="s">
        <v>529</v>
      </c>
      <c r="K335" s="14" t="s">
        <v>842</v>
      </c>
    </row>
    <row r="336" spans="1:11" x14ac:dyDescent="0.25">
      <c r="A336" s="14" t="s">
        <v>10</v>
      </c>
      <c r="B336" s="25" t="s">
        <v>566</v>
      </c>
      <c r="C336" s="25" t="s">
        <v>947</v>
      </c>
      <c r="D336" s="14" t="s">
        <v>657</v>
      </c>
      <c r="E336" s="14" t="s">
        <v>782</v>
      </c>
      <c r="F336" s="28">
        <v>2340</v>
      </c>
      <c r="G336" s="16">
        <v>0.21</v>
      </c>
      <c r="H336" s="17">
        <f>Tabla3[[#This Row],[B.I. IMPORT ADJUDICAT]]*Tabla3[[#This Row],[% IVA]]</f>
        <v>491.4</v>
      </c>
      <c r="I336" s="17">
        <f>Tabla3[[#This Row],[B.I. IMPORT ADJUDICAT]]+Tabla3[[#This Row],[IMPORT IVA]]</f>
        <v>2831.4</v>
      </c>
      <c r="J336" s="29" t="s">
        <v>529</v>
      </c>
      <c r="K336" s="14" t="s">
        <v>842</v>
      </c>
    </row>
    <row r="337" spans="1:11" x14ac:dyDescent="0.25">
      <c r="A337" t="s">
        <v>10</v>
      </c>
      <c r="B337" s="4" t="s">
        <v>1110</v>
      </c>
      <c r="C337" t="s">
        <v>9</v>
      </c>
      <c r="D337" t="s">
        <v>1164</v>
      </c>
      <c r="E337" t="s">
        <v>1216</v>
      </c>
      <c r="F337" s="2">
        <v>6031.85</v>
      </c>
      <c r="G337" s="1">
        <v>0.21</v>
      </c>
      <c r="H337" s="3">
        <f>Tabla3[[#This Row],[B.I. IMPORT ADJUDICAT]]*Tabla3[[#This Row],[% IVA]]</f>
        <v>1266.6885</v>
      </c>
      <c r="I337" s="3">
        <f>Tabla3[[#This Row],[B.I. IMPORT ADJUDICAT]]+Tabla3[[#This Row],[IMPORT IVA]]</f>
        <v>7298.5385000000006</v>
      </c>
      <c r="J337" s="5" t="s">
        <v>1084</v>
      </c>
      <c r="K337" t="s">
        <v>120</v>
      </c>
    </row>
    <row r="338" spans="1:11" x14ac:dyDescent="0.25">
      <c r="A338" t="s">
        <v>10</v>
      </c>
      <c r="B338" s="4" t="s">
        <v>1133</v>
      </c>
      <c r="C338" t="s">
        <v>9</v>
      </c>
      <c r="D338" t="s">
        <v>1186</v>
      </c>
      <c r="E338" t="s">
        <v>1232</v>
      </c>
      <c r="F338" s="2">
        <v>14945.11</v>
      </c>
      <c r="G338" s="1">
        <v>0.21</v>
      </c>
      <c r="H338" s="3">
        <f>Tabla3[[#This Row],[B.I. IMPORT ADJUDICAT]]*Tabla3[[#This Row],[% IVA]]</f>
        <v>3138.4731000000002</v>
      </c>
      <c r="I338" s="3">
        <f>Tabla3[[#This Row],[B.I. IMPORT ADJUDICAT]]+Tabla3[[#This Row],[IMPORT IVA]]</f>
        <v>18083.5831</v>
      </c>
      <c r="J338" s="5" t="s">
        <v>1248</v>
      </c>
      <c r="K338" t="s">
        <v>120</v>
      </c>
    </row>
    <row r="339" spans="1:11" x14ac:dyDescent="0.25">
      <c r="A339" s="14" t="s">
        <v>10</v>
      </c>
      <c r="B339" s="25" t="s">
        <v>566</v>
      </c>
      <c r="C339" s="25" t="s">
        <v>947</v>
      </c>
      <c r="D339" s="14" t="s">
        <v>695</v>
      </c>
      <c r="E339" s="14" t="s">
        <v>813</v>
      </c>
      <c r="F339" s="28">
        <v>661.16</v>
      </c>
      <c r="G339" s="16">
        <v>0.21</v>
      </c>
      <c r="H339" s="17">
        <f>Tabla3[[#This Row],[B.I. IMPORT ADJUDICAT]]*Tabla3[[#This Row],[% IVA]]</f>
        <v>138.84359999999998</v>
      </c>
      <c r="I339" s="17">
        <f>Tabla3[[#This Row],[B.I. IMPORT ADJUDICAT]]+Tabla3[[#This Row],[IMPORT IVA]]</f>
        <v>800.00360000000001</v>
      </c>
      <c r="J339" s="29" t="s">
        <v>529</v>
      </c>
      <c r="K339" s="14" t="s">
        <v>842</v>
      </c>
    </row>
    <row r="340" spans="1:11" x14ac:dyDescent="0.25">
      <c r="A340" t="s">
        <v>10</v>
      </c>
      <c r="B340" t="s">
        <v>219</v>
      </c>
      <c r="C340" t="s">
        <v>11</v>
      </c>
      <c r="D340" t="s">
        <v>221</v>
      </c>
      <c r="E340" t="s">
        <v>224</v>
      </c>
      <c r="F340" s="6">
        <v>386.27</v>
      </c>
      <c r="G340" s="1">
        <v>0.21</v>
      </c>
      <c r="H340" s="3">
        <f>Tabla3[[#This Row],[B.I. IMPORT ADJUDICAT]]*Tabla3[[#This Row],[% IVA]]</f>
        <v>81.116699999999994</v>
      </c>
      <c r="I340" s="3">
        <f>Tabla3[[#This Row],[B.I. IMPORT ADJUDICAT]]+Tabla3[[#This Row],[IMPORT IVA]]</f>
        <v>467.38669999999996</v>
      </c>
      <c r="J340" s="7" t="s">
        <v>227</v>
      </c>
      <c r="K340" t="s">
        <v>230</v>
      </c>
    </row>
    <row r="341" spans="1:11" x14ac:dyDescent="0.25">
      <c r="A341" t="s">
        <v>10</v>
      </c>
      <c r="B341" s="13" t="s">
        <v>311</v>
      </c>
      <c r="C341" t="s">
        <v>11</v>
      </c>
      <c r="D341" t="s">
        <v>414</v>
      </c>
      <c r="E341" s="4" t="s">
        <v>508</v>
      </c>
      <c r="F341" s="6">
        <v>158.16999999999999</v>
      </c>
      <c r="G341" s="1">
        <v>0.21</v>
      </c>
      <c r="H341" s="22">
        <f>Tabla3[[#This Row],[B.I. IMPORT ADJUDICAT]]*Tabla3[[#This Row],[% IVA]]</f>
        <v>33.215699999999998</v>
      </c>
      <c r="I341" s="22">
        <f>Tabla3[[#This Row],[B.I. IMPORT ADJUDICAT]]+Tabla3[[#This Row],[IMPORT IVA]]</f>
        <v>191.38569999999999</v>
      </c>
      <c r="J341" s="11"/>
      <c r="K341" t="s">
        <v>527</v>
      </c>
    </row>
    <row r="342" spans="1:11" x14ac:dyDescent="0.25">
      <c r="A342" t="s">
        <v>10</v>
      </c>
      <c r="B342" t="s">
        <v>931</v>
      </c>
      <c r="C342" t="s">
        <v>11</v>
      </c>
      <c r="D342" t="s">
        <v>937</v>
      </c>
      <c r="E342" t="s">
        <v>943</v>
      </c>
      <c r="F342" s="6">
        <v>656.1</v>
      </c>
      <c r="G342" s="1">
        <v>0.21</v>
      </c>
      <c r="H342" s="3">
        <f>Tabla3[[#This Row],[B.I. IMPORT ADJUDICAT]]*Tabla3[[#This Row],[% IVA]]</f>
        <v>137.78100000000001</v>
      </c>
      <c r="I342" s="3">
        <f>Tabla3[[#This Row],[B.I. IMPORT ADJUDICAT]]+Tabla3[[#This Row],[IMPORT IVA]]</f>
        <v>793.88100000000009</v>
      </c>
      <c r="J342" s="7" t="s">
        <v>112</v>
      </c>
      <c r="K342" t="s">
        <v>946</v>
      </c>
    </row>
    <row r="343" spans="1:11" x14ac:dyDescent="0.25">
      <c r="A343" t="s">
        <v>10</v>
      </c>
      <c r="B343" s="4" t="s">
        <v>1149</v>
      </c>
      <c r="C343" t="s">
        <v>9</v>
      </c>
      <c r="D343" t="s">
        <v>1202</v>
      </c>
      <c r="E343" t="s">
        <v>1243</v>
      </c>
      <c r="F343" s="2">
        <v>960</v>
      </c>
      <c r="G343" s="1">
        <v>0.21</v>
      </c>
      <c r="H343" s="3">
        <f>Tabla3[[#This Row],[B.I. IMPORT ADJUDICAT]]*Tabla3[[#This Row],[% IVA]]</f>
        <v>201.6</v>
      </c>
      <c r="I343" s="3">
        <f>Tabla3[[#This Row],[B.I. IMPORT ADJUDICAT]]+Tabla3[[#This Row],[IMPORT IVA]]</f>
        <v>1161.5999999999999</v>
      </c>
      <c r="J343" s="5" t="s">
        <v>112</v>
      </c>
      <c r="K343" t="s">
        <v>120</v>
      </c>
    </row>
    <row r="344" spans="1:11" x14ac:dyDescent="0.25">
      <c r="A344" t="s">
        <v>10</v>
      </c>
      <c r="B344" s="4" t="s">
        <v>1145</v>
      </c>
      <c r="C344" t="s">
        <v>9</v>
      </c>
      <c r="D344" t="s">
        <v>1198</v>
      </c>
      <c r="E344" t="s">
        <v>1239</v>
      </c>
      <c r="F344" s="2">
        <v>1400</v>
      </c>
      <c r="G344" s="1">
        <v>0.21</v>
      </c>
      <c r="H344" s="3">
        <f>Tabla3[[#This Row],[B.I. IMPORT ADJUDICAT]]*Tabla3[[#This Row],[% IVA]]</f>
        <v>294</v>
      </c>
      <c r="I344" s="3">
        <f>Tabla3[[#This Row],[B.I. IMPORT ADJUDICAT]]+Tabla3[[#This Row],[IMPORT IVA]]</f>
        <v>1694</v>
      </c>
      <c r="J344" s="5" t="s">
        <v>115</v>
      </c>
      <c r="K344" t="s">
        <v>120</v>
      </c>
    </row>
    <row r="345" spans="1:11" x14ac:dyDescent="0.25">
      <c r="A345" t="s">
        <v>10</v>
      </c>
      <c r="B345" t="s">
        <v>986</v>
      </c>
      <c r="C345" t="s">
        <v>11</v>
      </c>
      <c r="D345" t="s">
        <v>1036</v>
      </c>
      <c r="E345" t="s">
        <v>1073</v>
      </c>
      <c r="F345" s="6">
        <v>143.71</v>
      </c>
      <c r="G345" s="1">
        <v>0.21</v>
      </c>
      <c r="H345" s="3">
        <f>Tabla3[[#This Row],[B.I. IMPORT ADJUDICAT]]*Tabla3[[#This Row],[% IVA]]</f>
        <v>30.179100000000002</v>
      </c>
      <c r="I345" s="3">
        <f>Tabla3[[#This Row],[B.I. IMPORT ADJUDICAT]]+Tabla3[[#This Row],[IMPORT IVA]]</f>
        <v>173.88910000000001</v>
      </c>
      <c r="J345" s="7" t="s">
        <v>1090</v>
      </c>
      <c r="K345" t="s">
        <v>1081</v>
      </c>
    </row>
    <row r="346" spans="1:11" x14ac:dyDescent="0.25">
      <c r="A346" s="14" t="s">
        <v>10</v>
      </c>
      <c r="B346" s="25" t="s">
        <v>566</v>
      </c>
      <c r="C346" s="25" t="s">
        <v>947</v>
      </c>
      <c r="D346" s="14" t="s">
        <v>663</v>
      </c>
      <c r="E346" s="14" t="s">
        <v>788</v>
      </c>
      <c r="F346" s="28">
        <v>6818</v>
      </c>
      <c r="G346" s="16">
        <v>0.21</v>
      </c>
      <c r="H346" s="17">
        <f>Tabla3[[#This Row],[B.I. IMPORT ADJUDICAT]]*Tabla3[[#This Row],[% IVA]]</f>
        <v>1431.78</v>
      </c>
      <c r="I346" s="17">
        <f>Tabla3[[#This Row],[B.I. IMPORT ADJUDICAT]]+Tabla3[[#This Row],[IMPORT IVA]]</f>
        <v>8249.7800000000007</v>
      </c>
      <c r="J346" s="29" t="s">
        <v>529</v>
      </c>
      <c r="K346" s="14" t="s">
        <v>842</v>
      </c>
    </row>
    <row r="347" spans="1:11" x14ac:dyDescent="0.25">
      <c r="A347" s="14" t="s">
        <v>10</v>
      </c>
      <c r="B347" s="25" t="s">
        <v>566</v>
      </c>
      <c r="C347" s="25" t="s">
        <v>947</v>
      </c>
      <c r="D347" s="14" t="s">
        <v>629</v>
      </c>
      <c r="E347" s="14" t="s">
        <v>755</v>
      </c>
      <c r="F347" s="28">
        <v>4000</v>
      </c>
      <c r="G347" s="16">
        <v>0.21</v>
      </c>
      <c r="H347" s="17">
        <f>Tabla3[[#This Row],[B.I. IMPORT ADJUDICAT]]*Tabla3[[#This Row],[% IVA]]</f>
        <v>840</v>
      </c>
      <c r="I347" s="17">
        <f>Tabla3[[#This Row],[B.I. IMPORT ADJUDICAT]]+Tabla3[[#This Row],[IMPORT IVA]]</f>
        <v>4840</v>
      </c>
      <c r="J347" s="29" t="s">
        <v>529</v>
      </c>
      <c r="K347" s="14" t="s">
        <v>842</v>
      </c>
    </row>
    <row r="348" spans="1:11" x14ac:dyDescent="0.25">
      <c r="A348" t="s">
        <v>10</v>
      </c>
      <c r="B348" s="13" t="s">
        <v>296</v>
      </c>
      <c r="C348" t="s">
        <v>11</v>
      </c>
      <c r="D348" t="s">
        <v>399</v>
      </c>
      <c r="E348" s="4" t="s">
        <v>497</v>
      </c>
      <c r="F348" s="6">
        <v>7489</v>
      </c>
      <c r="G348" s="1">
        <v>0.21</v>
      </c>
      <c r="H348" s="22">
        <f>Tabla3[[#This Row],[B.I. IMPORT ADJUDICAT]]*Tabla3[[#This Row],[% IVA]]</f>
        <v>1572.69</v>
      </c>
      <c r="I348" s="22">
        <f>Tabla3[[#This Row],[B.I. IMPORT ADJUDICAT]]+Tabla3[[#This Row],[IMPORT IVA]]</f>
        <v>9061.69</v>
      </c>
      <c r="J348" s="11" t="s">
        <v>112</v>
      </c>
      <c r="K348" t="s">
        <v>527</v>
      </c>
    </row>
    <row r="349" spans="1:11" x14ac:dyDescent="0.25">
      <c r="A349" t="s">
        <v>10</v>
      </c>
      <c r="B349" s="13" t="s">
        <v>342</v>
      </c>
      <c r="C349" t="s">
        <v>11</v>
      </c>
      <c r="D349" t="s">
        <v>447</v>
      </c>
      <c r="E349" s="4" t="s">
        <v>497</v>
      </c>
      <c r="F349" s="6">
        <v>6694</v>
      </c>
      <c r="G349" s="1">
        <v>0.21</v>
      </c>
      <c r="H349" s="22">
        <f>Tabla3[[#This Row],[B.I. IMPORT ADJUDICAT]]*Tabla3[[#This Row],[% IVA]]</f>
        <v>1405.74</v>
      </c>
      <c r="I349" s="22">
        <f>Tabla3[[#This Row],[B.I. IMPORT ADJUDICAT]]+Tabla3[[#This Row],[IMPORT IVA]]</f>
        <v>8099.74</v>
      </c>
      <c r="J349" s="11" t="s">
        <v>112</v>
      </c>
      <c r="K349" t="s">
        <v>527</v>
      </c>
    </row>
    <row r="350" spans="1:11" x14ac:dyDescent="0.25">
      <c r="A350" s="14" t="s">
        <v>10</v>
      </c>
      <c r="B350" s="25" t="s">
        <v>566</v>
      </c>
      <c r="C350" s="25" t="s">
        <v>947</v>
      </c>
      <c r="D350" s="14" t="s">
        <v>666</v>
      </c>
      <c r="E350" s="14" t="s">
        <v>791</v>
      </c>
      <c r="F350" s="28">
        <v>2000</v>
      </c>
      <c r="G350" s="16">
        <v>0</v>
      </c>
      <c r="H350" s="17">
        <f>Tabla3[[#This Row],[B.I. IMPORT ADJUDICAT]]*Tabla3[[#This Row],[% IVA]]</f>
        <v>0</v>
      </c>
      <c r="I350" s="17">
        <f>Tabla3[[#This Row],[B.I. IMPORT ADJUDICAT]]+Tabla3[[#This Row],[IMPORT IVA]]</f>
        <v>2000</v>
      </c>
      <c r="J350" s="29" t="s">
        <v>529</v>
      </c>
      <c r="K350" s="14" t="s">
        <v>842</v>
      </c>
    </row>
    <row r="351" spans="1:11" x14ac:dyDescent="0.25">
      <c r="A351" s="14" t="s">
        <v>10</v>
      </c>
      <c r="B351" s="25" t="s">
        <v>566</v>
      </c>
      <c r="C351" s="25" t="s">
        <v>947</v>
      </c>
      <c r="D351" s="14" t="s">
        <v>692</v>
      </c>
      <c r="E351" s="14" t="s">
        <v>791</v>
      </c>
      <c r="F351" s="28">
        <v>400</v>
      </c>
      <c r="G351" s="16">
        <v>0</v>
      </c>
      <c r="H351" s="17">
        <f>Tabla3[[#This Row],[B.I. IMPORT ADJUDICAT]]*Tabla3[[#This Row],[% IVA]]</f>
        <v>0</v>
      </c>
      <c r="I351" s="17">
        <f>Tabla3[[#This Row],[B.I. IMPORT ADJUDICAT]]+Tabla3[[#This Row],[IMPORT IVA]]</f>
        <v>400</v>
      </c>
      <c r="J351" s="29" t="s">
        <v>529</v>
      </c>
      <c r="K351" s="14" t="s">
        <v>842</v>
      </c>
    </row>
    <row r="352" spans="1:11" x14ac:dyDescent="0.25">
      <c r="A352" s="19" t="s">
        <v>10</v>
      </c>
      <c r="B352" s="19" t="s">
        <v>155</v>
      </c>
      <c r="C352" s="19" t="s">
        <v>9</v>
      </c>
      <c r="D352" s="19" t="s">
        <v>164</v>
      </c>
      <c r="E352" s="19" t="str">
        <f>UPPER("Ramón Vidal Muntané")</f>
        <v>RAMÓN VIDAL MUNTANÉ</v>
      </c>
      <c r="F352" s="20">
        <v>451.2</v>
      </c>
      <c r="G352" s="21">
        <v>0</v>
      </c>
      <c r="H352" s="22">
        <f>Tabla3[[#This Row],[B.I. IMPORT ADJUDICAT]]*Tabla3[[#This Row],[% IVA]]</f>
        <v>0</v>
      </c>
      <c r="I352" s="22">
        <f>Tabla3[[#This Row],[B.I. IMPORT ADJUDICAT]]+Tabla3[[#This Row],[IMPORT IVA]]</f>
        <v>451.2</v>
      </c>
      <c r="J352" s="23" t="s">
        <v>171</v>
      </c>
      <c r="K352" s="19" t="s">
        <v>172</v>
      </c>
    </row>
    <row r="353" spans="1:11" x14ac:dyDescent="0.25">
      <c r="A353" t="s">
        <v>10</v>
      </c>
      <c r="B353" t="s">
        <v>950</v>
      </c>
      <c r="C353" t="s">
        <v>9</v>
      </c>
      <c r="D353" t="s">
        <v>999</v>
      </c>
      <c r="E353" t="s">
        <v>1044</v>
      </c>
      <c r="F353" s="6">
        <v>41.37</v>
      </c>
      <c r="G353" s="1">
        <v>0</v>
      </c>
      <c r="H353" s="3">
        <f>Tabla3[[#This Row],[B.I. IMPORT ADJUDICAT]]*Tabla3[[#This Row],[% IVA]]</f>
        <v>0</v>
      </c>
      <c r="I353" s="3">
        <f>Tabla3[[#This Row],[B.I. IMPORT ADJUDICAT]]+Tabla3[[#This Row],[IMPORT IVA]]</f>
        <v>41.37</v>
      </c>
      <c r="J353" s="7" t="s">
        <v>1083</v>
      </c>
      <c r="K353" t="s">
        <v>1081</v>
      </c>
    </row>
    <row r="354" spans="1:11" x14ac:dyDescent="0.25">
      <c r="A354" t="s">
        <v>10</v>
      </c>
      <c r="B354" t="s">
        <v>951</v>
      </c>
      <c r="C354" t="s">
        <v>9</v>
      </c>
      <c r="D354" t="s">
        <v>1000</v>
      </c>
      <c r="E354" t="s">
        <v>1044</v>
      </c>
      <c r="F354" s="6">
        <v>48.89</v>
      </c>
      <c r="G354" s="1">
        <v>0</v>
      </c>
      <c r="H354" s="3">
        <f>Tabla3[[#This Row],[B.I. IMPORT ADJUDICAT]]*Tabla3[[#This Row],[% IVA]]</f>
        <v>0</v>
      </c>
      <c r="I354" s="3">
        <f>Tabla3[[#This Row],[B.I. IMPORT ADJUDICAT]]+Tabla3[[#This Row],[IMPORT IVA]]</f>
        <v>48.89</v>
      </c>
      <c r="J354" s="7" t="s">
        <v>1083</v>
      </c>
      <c r="K354" t="s">
        <v>1081</v>
      </c>
    </row>
    <row r="355" spans="1:11" x14ac:dyDescent="0.25">
      <c r="A355" t="s">
        <v>10</v>
      </c>
      <c r="B355" s="13" t="s">
        <v>308</v>
      </c>
      <c r="C355" t="s">
        <v>11</v>
      </c>
      <c r="D355" t="s">
        <v>411</v>
      </c>
      <c r="E355" s="4" t="s">
        <v>506</v>
      </c>
      <c r="F355" s="6">
        <v>6415</v>
      </c>
      <c r="G355" s="1">
        <v>0.21</v>
      </c>
      <c r="H355" s="22">
        <f>Tabla3[[#This Row],[B.I. IMPORT ADJUDICAT]]*Tabla3[[#This Row],[% IVA]]</f>
        <v>1347.1499999999999</v>
      </c>
      <c r="I355" s="22">
        <f>Tabla3[[#This Row],[B.I. IMPORT ADJUDICAT]]+Tabla3[[#This Row],[IMPORT IVA]]</f>
        <v>7762.15</v>
      </c>
      <c r="J355" s="11" t="s">
        <v>529</v>
      </c>
      <c r="K355" t="s">
        <v>527</v>
      </c>
    </row>
    <row r="356" spans="1:11" x14ac:dyDescent="0.25">
      <c r="A356" t="s">
        <v>10</v>
      </c>
      <c r="B356" s="13" t="s">
        <v>268</v>
      </c>
      <c r="C356" t="s">
        <v>14</v>
      </c>
      <c r="D356" t="s">
        <v>370</v>
      </c>
      <c r="E356" s="4" t="s">
        <v>476</v>
      </c>
      <c r="F356" s="6">
        <v>1925</v>
      </c>
      <c r="G356" s="1">
        <v>0.21</v>
      </c>
      <c r="H356" s="22">
        <f>Tabla3[[#This Row],[B.I. IMPORT ADJUDICAT]]*Tabla3[[#This Row],[% IVA]]</f>
        <v>404.25</v>
      </c>
      <c r="I356" s="22">
        <f>Tabla3[[#This Row],[B.I. IMPORT ADJUDICAT]]+Tabla3[[#This Row],[IMPORT IVA]]</f>
        <v>2329.25</v>
      </c>
      <c r="J356" s="11" t="s">
        <v>533</v>
      </c>
      <c r="K356" t="s">
        <v>583</v>
      </c>
    </row>
    <row r="357" spans="1:11" x14ac:dyDescent="0.25">
      <c r="A357" t="s">
        <v>10</v>
      </c>
      <c r="B357" s="13" t="s">
        <v>278</v>
      </c>
      <c r="C357" t="s">
        <v>14</v>
      </c>
      <c r="D357" t="s">
        <v>380</v>
      </c>
      <c r="E357" s="4" t="s">
        <v>484</v>
      </c>
      <c r="F357" s="6">
        <v>450</v>
      </c>
      <c r="G357" s="1">
        <v>0.21</v>
      </c>
      <c r="H357" s="22">
        <f>Tabla3[[#This Row],[B.I. IMPORT ADJUDICAT]]*Tabla3[[#This Row],[% IVA]]</f>
        <v>94.5</v>
      </c>
      <c r="I357" s="22">
        <f>Tabla3[[#This Row],[B.I. IMPORT ADJUDICAT]]+Tabla3[[#This Row],[IMPORT IVA]]</f>
        <v>544.5</v>
      </c>
      <c r="J357" s="11" t="s">
        <v>112</v>
      </c>
      <c r="K357" t="s">
        <v>583</v>
      </c>
    </row>
    <row r="358" spans="1:11" x14ac:dyDescent="0.25">
      <c r="A358" t="s">
        <v>10</v>
      </c>
      <c r="B358" t="s">
        <v>970</v>
      </c>
      <c r="C358" t="s">
        <v>9</v>
      </c>
      <c r="D358" t="s">
        <v>1020</v>
      </c>
      <c r="E358" t="s">
        <v>1061</v>
      </c>
      <c r="F358" s="6">
        <v>3500</v>
      </c>
      <c r="G358" s="1">
        <v>0.21</v>
      </c>
      <c r="H358" s="3">
        <f>Tabla3[[#This Row],[B.I. IMPORT ADJUDICAT]]*Tabla3[[#This Row],[% IVA]]</f>
        <v>735</v>
      </c>
      <c r="I358" s="3">
        <f>Tabla3[[#This Row],[B.I. IMPORT ADJUDICAT]]+Tabla3[[#This Row],[IMPORT IVA]]</f>
        <v>4235</v>
      </c>
      <c r="J358" s="5" t="s">
        <v>1087</v>
      </c>
      <c r="K358" t="s">
        <v>1081</v>
      </c>
    </row>
    <row r="359" spans="1:11" x14ac:dyDescent="0.25">
      <c r="A359" t="s">
        <v>10</v>
      </c>
      <c r="B359" t="s">
        <v>976</v>
      </c>
      <c r="C359" t="s">
        <v>9</v>
      </c>
      <c r="D359" t="s">
        <v>1026</v>
      </c>
      <c r="E359" t="s">
        <v>1061</v>
      </c>
      <c r="F359" s="6">
        <v>3500</v>
      </c>
      <c r="G359" s="1">
        <v>0.21</v>
      </c>
      <c r="H359" s="3">
        <f>Tabla3[[#This Row],[B.I. IMPORT ADJUDICAT]]*Tabla3[[#This Row],[% IVA]]</f>
        <v>735</v>
      </c>
      <c r="I359" s="3">
        <f>Tabla3[[#This Row],[B.I. IMPORT ADJUDICAT]]+Tabla3[[#This Row],[IMPORT IVA]]</f>
        <v>4235</v>
      </c>
      <c r="J359" s="5" t="s">
        <v>1087</v>
      </c>
      <c r="K359" t="s">
        <v>1081</v>
      </c>
    </row>
    <row r="360" spans="1:11" x14ac:dyDescent="0.25">
      <c r="A360" t="s">
        <v>10</v>
      </c>
      <c r="B360" s="4" t="s">
        <v>1117</v>
      </c>
      <c r="C360" t="s">
        <v>11</v>
      </c>
      <c r="D360" t="s">
        <v>1171</v>
      </c>
      <c r="E360" t="s">
        <v>1220</v>
      </c>
      <c r="F360" s="2">
        <v>417.2</v>
      </c>
      <c r="G360" s="1">
        <v>0.21</v>
      </c>
      <c r="H360" s="3">
        <f>Tabla3[[#This Row],[B.I. IMPORT ADJUDICAT]]*Tabla3[[#This Row],[% IVA]]</f>
        <v>87.611999999999995</v>
      </c>
      <c r="I360" s="3">
        <f>Tabla3[[#This Row],[B.I. IMPORT ADJUDICAT]]+Tabla3[[#This Row],[IMPORT IVA]]</f>
        <v>504.81200000000001</v>
      </c>
      <c r="J360" s="5" t="s">
        <v>112</v>
      </c>
      <c r="K360" t="s">
        <v>120</v>
      </c>
    </row>
    <row r="361" spans="1:11" x14ac:dyDescent="0.25">
      <c r="A361" s="14" t="s">
        <v>10</v>
      </c>
      <c r="B361" s="25" t="s">
        <v>566</v>
      </c>
      <c r="C361" s="25" t="s">
        <v>947</v>
      </c>
      <c r="D361" s="14" t="s">
        <v>672</v>
      </c>
      <c r="E361" s="14" t="s">
        <v>796</v>
      </c>
      <c r="F361" s="28">
        <v>500</v>
      </c>
      <c r="G361" s="16">
        <v>0.21</v>
      </c>
      <c r="H361" s="17">
        <f>Tabla3[[#This Row],[B.I. IMPORT ADJUDICAT]]*Tabla3[[#This Row],[% IVA]]</f>
        <v>105</v>
      </c>
      <c r="I361" s="17">
        <f>Tabla3[[#This Row],[B.I. IMPORT ADJUDICAT]]+Tabla3[[#This Row],[IMPORT IVA]]</f>
        <v>605</v>
      </c>
      <c r="J361" s="29" t="s">
        <v>529</v>
      </c>
      <c r="K361" s="14" t="s">
        <v>842</v>
      </c>
    </row>
    <row r="362" spans="1:11" x14ac:dyDescent="0.25">
      <c r="A362" s="14" t="s">
        <v>10</v>
      </c>
      <c r="B362" s="25" t="s">
        <v>566</v>
      </c>
      <c r="C362" s="25" t="s">
        <v>947</v>
      </c>
      <c r="D362" s="14" t="s">
        <v>647</v>
      </c>
      <c r="E362" s="14" t="s">
        <v>772</v>
      </c>
      <c r="F362" s="28">
        <v>1650</v>
      </c>
      <c r="G362" s="16">
        <v>0.21</v>
      </c>
      <c r="H362" s="17">
        <f>Tabla3[[#This Row],[B.I. IMPORT ADJUDICAT]]*Tabla3[[#This Row],[% IVA]]</f>
        <v>346.5</v>
      </c>
      <c r="I362" s="17">
        <f>Tabla3[[#This Row],[B.I. IMPORT ADJUDICAT]]+Tabla3[[#This Row],[IMPORT IVA]]</f>
        <v>1996.5</v>
      </c>
      <c r="J362" s="29" t="s">
        <v>529</v>
      </c>
      <c r="K362" s="14" t="s">
        <v>842</v>
      </c>
    </row>
    <row r="363" spans="1:11" x14ac:dyDescent="0.25">
      <c r="A363" s="14" t="s">
        <v>10</v>
      </c>
      <c r="B363" s="25" t="s">
        <v>566</v>
      </c>
      <c r="C363" s="25" t="s">
        <v>947</v>
      </c>
      <c r="D363" s="14" t="s">
        <v>693</v>
      </c>
      <c r="E363" s="14" t="s">
        <v>812</v>
      </c>
      <c r="F363" s="28">
        <v>6890</v>
      </c>
      <c r="G363" s="16">
        <v>0.21</v>
      </c>
      <c r="H363" s="17">
        <f>Tabla3[[#This Row],[B.I. IMPORT ADJUDICAT]]*Tabla3[[#This Row],[% IVA]]</f>
        <v>1446.8999999999999</v>
      </c>
      <c r="I363" s="17">
        <f>Tabla3[[#This Row],[B.I. IMPORT ADJUDICAT]]+Tabla3[[#This Row],[IMPORT IVA]]</f>
        <v>8336.9</v>
      </c>
      <c r="J363" s="29" t="s">
        <v>529</v>
      </c>
      <c r="K363" s="14" t="s">
        <v>842</v>
      </c>
    </row>
    <row r="364" spans="1:11" x14ac:dyDescent="0.25">
      <c r="A364" t="s">
        <v>10</v>
      </c>
      <c r="B364" s="4" t="s">
        <v>1148</v>
      </c>
      <c r="C364" t="s">
        <v>9</v>
      </c>
      <c r="D364" t="s">
        <v>1201</v>
      </c>
      <c r="E364" t="s">
        <v>1242</v>
      </c>
      <c r="F364" s="2">
        <v>763.64</v>
      </c>
      <c r="G364" s="1">
        <v>0.1</v>
      </c>
      <c r="H364" s="3">
        <f>Tabla3[[#This Row],[B.I. IMPORT ADJUDICAT]]*Tabla3[[#This Row],[% IVA]]</f>
        <v>76.364000000000004</v>
      </c>
      <c r="I364" s="3">
        <f>Tabla3[[#This Row],[B.I. IMPORT ADJUDICAT]]+Tabla3[[#This Row],[IMPORT IVA]]</f>
        <v>840.00400000000002</v>
      </c>
      <c r="J364" s="5" t="s">
        <v>1247</v>
      </c>
      <c r="K364" t="s">
        <v>120</v>
      </c>
    </row>
    <row r="365" spans="1:11" x14ac:dyDescent="0.25">
      <c r="A365" s="14" t="s">
        <v>10</v>
      </c>
      <c r="B365" s="25" t="s">
        <v>566</v>
      </c>
      <c r="C365" s="25" t="s">
        <v>947</v>
      </c>
      <c r="D365" s="14" t="s">
        <v>622</v>
      </c>
      <c r="E365" s="14" t="s">
        <v>748</v>
      </c>
      <c r="F365" s="28">
        <v>6930</v>
      </c>
      <c r="G365" s="16">
        <v>0.21</v>
      </c>
      <c r="H365" s="17">
        <f>Tabla3[[#This Row],[B.I. IMPORT ADJUDICAT]]*Tabla3[[#This Row],[% IVA]]</f>
        <v>1455.3</v>
      </c>
      <c r="I365" s="17">
        <f>Tabla3[[#This Row],[B.I. IMPORT ADJUDICAT]]+Tabla3[[#This Row],[IMPORT IVA]]</f>
        <v>8385.2999999999993</v>
      </c>
      <c r="J365" s="29" t="s">
        <v>529</v>
      </c>
      <c r="K365" s="14" t="s">
        <v>842</v>
      </c>
    </row>
    <row r="366" spans="1:11" x14ac:dyDescent="0.25">
      <c r="A366" t="s">
        <v>10</v>
      </c>
      <c r="B366" s="13" t="s">
        <v>294</v>
      </c>
      <c r="C366" t="s">
        <v>14</v>
      </c>
      <c r="D366" t="s">
        <v>397</v>
      </c>
      <c r="E366" s="4" t="s">
        <v>495</v>
      </c>
      <c r="F366" s="6">
        <v>18127.37</v>
      </c>
      <c r="G366" s="1">
        <v>0.21</v>
      </c>
      <c r="H366" s="22">
        <f>Tabla3[[#This Row],[B.I. IMPORT ADJUDICAT]]*Tabla3[[#This Row],[% IVA]]</f>
        <v>3806.7476999999994</v>
      </c>
      <c r="I366" s="22">
        <f>Tabla3[[#This Row],[B.I. IMPORT ADJUDICAT]]+Tabla3[[#This Row],[IMPORT IVA]]</f>
        <v>21934.117699999999</v>
      </c>
      <c r="J366" s="11" t="s">
        <v>115</v>
      </c>
      <c r="K366" t="s">
        <v>583</v>
      </c>
    </row>
    <row r="367" spans="1:11" x14ac:dyDescent="0.25">
      <c r="A367" t="s">
        <v>10</v>
      </c>
      <c r="B367" s="13" t="s">
        <v>265</v>
      </c>
      <c r="C367" t="s">
        <v>9</v>
      </c>
      <c r="D367" t="s">
        <v>367</v>
      </c>
      <c r="E367" s="4" t="s">
        <v>473</v>
      </c>
      <c r="F367" s="6">
        <f>377.1+1760.16+49.2</f>
        <v>2186.46</v>
      </c>
      <c r="G367" s="1">
        <v>0.21</v>
      </c>
      <c r="H367" s="22">
        <f>Tabla3[[#This Row],[B.I. IMPORT ADJUDICAT]]*Tabla3[[#This Row],[% IVA]]</f>
        <v>459.15659999999997</v>
      </c>
      <c r="I367" s="22">
        <f>Tabla3[[#This Row],[B.I. IMPORT ADJUDICAT]]+Tabla3[[#This Row],[IMPORT IVA]]</f>
        <v>2645.6165999999998</v>
      </c>
      <c r="J367" s="11" t="s">
        <v>117</v>
      </c>
      <c r="K367" t="s">
        <v>527</v>
      </c>
    </row>
    <row r="368" spans="1:11" x14ac:dyDescent="0.25">
      <c r="A368" t="s">
        <v>10</v>
      </c>
      <c r="B368" s="13" t="s">
        <v>286</v>
      </c>
      <c r="C368" t="s">
        <v>9</v>
      </c>
      <c r="D368" t="s">
        <v>388</v>
      </c>
      <c r="E368" s="4" t="s">
        <v>473</v>
      </c>
      <c r="F368" s="6">
        <v>958.26</v>
      </c>
      <c r="G368" s="1">
        <v>0.21</v>
      </c>
      <c r="H368" s="22">
        <f>Tabla3[[#This Row],[B.I. IMPORT ADJUDICAT]]*Tabla3[[#This Row],[% IVA]]</f>
        <v>201.2346</v>
      </c>
      <c r="I368" s="22">
        <f>Tabla3[[#This Row],[B.I. IMPORT ADJUDICAT]]+Tabla3[[#This Row],[IMPORT IVA]]</f>
        <v>1159.4946</v>
      </c>
      <c r="J368" s="11" t="s">
        <v>117</v>
      </c>
      <c r="K368" t="s">
        <v>527</v>
      </c>
    </row>
    <row r="369" spans="1:11" x14ac:dyDescent="0.25">
      <c r="A369" t="s">
        <v>10</v>
      </c>
      <c r="B369" s="13" t="s">
        <v>313</v>
      </c>
      <c r="C369" t="s">
        <v>9</v>
      </c>
      <c r="D369" t="s">
        <v>416</v>
      </c>
      <c r="E369" s="4" t="s">
        <v>473</v>
      </c>
      <c r="F369" s="6">
        <f>232.3+194.53+424.2+165.65</f>
        <v>1016.68</v>
      </c>
      <c r="G369" s="1">
        <v>0.21</v>
      </c>
      <c r="H369" s="22">
        <f>Tabla3[[#This Row],[B.I. IMPORT ADJUDICAT]]*Tabla3[[#This Row],[% IVA]]</f>
        <v>213.50279999999998</v>
      </c>
      <c r="I369" s="22">
        <f>Tabla3[[#This Row],[B.I. IMPORT ADJUDICAT]]+Tabla3[[#This Row],[IMPORT IVA]]</f>
        <v>1230.1828</v>
      </c>
      <c r="J369" s="11"/>
      <c r="K369" t="s">
        <v>527</v>
      </c>
    </row>
    <row r="370" spans="1:11" x14ac:dyDescent="0.25">
      <c r="A370" t="s">
        <v>10</v>
      </c>
      <c r="B370" s="13" t="s">
        <v>314</v>
      </c>
      <c r="C370" t="s">
        <v>9</v>
      </c>
      <c r="D370" t="s">
        <v>417</v>
      </c>
      <c r="E370" s="4" t="s">
        <v>473</v>
      </c>
      <c r="F370" s="6">
        <f>125.74+440.71+245.67</f>
        <v>812.11999999999989</v>
      </c>
      <c r="G370" s="1">
        <v>0.21</v>
      </c>
      <c r="H370" s="22">
        <f>Tabla3[[#This Row],[B.I. IMPORT ADJUDICAT]]*Tabla3[[#This Row],[% IVA]]</f>
        <v>170.54519999999997</v>
      </c>
      <c r="I370" s="22">
        <f>Tabla3[[#This Row],[B.I. IMPORT ADJUDICAT]]+Tabla3[[#This Row],[IMPORT IVA]]</f>
        <v>982.66519999999991</v>
      </c>
      <c r="J370" s="11"/>
      <c r="K370" t="s">
        <v>527</v>
      </c>
    </row>
    <row r="371" spans="1:11" x14ac:dyDescent="0.25">
      <c r="A371" t="s">
        <v>10</v>
      </c>
      <c r="B371" s="13" t="s">
        <v>318</v>
      </c>
      <c r="C371" t="s">
        <v>9</v>
      </c>
      <c r="D371" t="s">
        <v>421</v>
      </c>
      <c r="E371" s="4" t="s">
        <v>473</v>
      </c>
      <c r="F371" s="6">
        <v>623.76</v>
      </c>
      <c r="G371" s="1">
        <v>0.21</v>
      </c>
      <c r="H371" s="22">
        <f>Tabla3[[#This Row],[B.I. IMPORT ADJUDICAT]]*Tabla3[[#This Row],[% IVA]]</f>
        <v>130.9896</v>
      </c>
      <c r="I371" s="22">
        <f>Tabla3[[#This Row],[B.I. IMPORT ADJUDICAT]]+Tabla3[[#This Row],[IMPORT IVA]]</f>
        <v>754.74959999999999</v>
      </c>
      <c r="J371" s="11" t="s">
        <v>117</v>
      </c>
      <c r="K371" t="s">
        <v>527</v>
      </c>
    </row>
    <row r="372" spans="1:11" x14ac:dyDescent="0.25">
      <c r="A372" t="s">
        <v>10</v>
      </c>
      <c r="B372" s="13" t="s">
        <v>344</v>
      </c>
      <c r="C372" t="s">
        <v>9</v>
      </c>
      <c r="D372" t="s">
        <v>449</v>
      </c>
      <c r="E372" s="4" t="s">
        <v>473</v>
      </c>
      <c r="F372" s="6">
        <v>168.75</v>
      </c>
      <c r="G372" s="1">
        <v>0.21</v>
      </c>
      <c r="H372" s="22">
        <f>Tabla3[[#This Row],[B.I. IMPORT ADJUDICAT]]*Tabla3[[#This Row],[% IVA]]</f>
        <v>35.4375</v>
      </c>
      <c r="I372" s="22">
        <f>Tabla3[[#This Row],[B.I. IMPORT ADJUDICAT]]+Tabla3[[#This Row],[IMPORT IVA]]</f>
        <v>204.1875</v>
      </c>
      <c r="J372" s="11" t="s">
        <v>117</v>
      </c>
      <c r="K372" t="s">
        <v>527</v>
      </c>
    </row>
    <row r="373" spans="1:11" x14ac:dyDescent="0.25">
      <c r="A373" s="14" t="s">
        <v>10</v>
      </c>
      <c r="B373" s="25" t="s">
        <v>566</v>
      </c>
      <c r="C373" s="25" t="s">
        <v>947</v>
      </c>
      <c r="D373" s="14" t="s">
        <v>676</v>
      </c>
      <c r="E373" s="14" t="s">
        <v>800</v>
      </c>
      <c r="F373" s="28">
        <v>272.36</v>
      </c>
      <c r="G373" s="16">
        <v>0.21</v>
      </c>
      <c r="H373" s="17">
        <f>Tabla3[[#This Row],[B.I. IMPORT ADJUDICAT]]*Tabla3[[#This Row],[% IVA]]</f>
        <v>57.195599999999999</v>
      </c>
      <c r="I373" s="17">
        <f>Tabla3[[#This Row],[B.I. IMPORT ADJUDICAT]]+Tabla3[[#This Row],[IMPORT IVA]]</f>
        <v>329.55560000000003</v>
      </c>
      <c r="J373" s="29" t="s">
        <v>529</v>
      </c>
      <c r="K373" s="14" t="s">
        <v>842</v>
      </c>
    </row>
    <row r="374" spans="1:11" x14ac:dyDescent="0.25">
      <c r="A374" s="14" t="s">
        <v>10</v>
      </c>
      <c r="B374" s="25" t="s">
        <v>566</v>
      </c>
      <c r="C374" s="25" t="s">
        <v>947</v>
      </c>
      <c r="D374" s="14" t="s">
        <v>677</v>
      </c>
      <c r="E374" s="14" t="s">
        <v>800</v>
      </c>
      <c r="F374" s="28">
        <v>1200.76</v>
      </c>
      <c r="G374" s="16">
        <v>0.21</v>
      </c>
      <c r="H374" s="17">
        <f>Tabla3[[#This Row],[B.I. IMPORT ADJUDICAT]]*Tabla3[[#This Row],[% IVA]]</f>
        <v>252.15959999999998</v>
      </c>
      <c r="I374" s="17">
        <f>Tabla3[[#This Row],[B.I. IMPORT ADJUDICAT]]+Tabla3[[#This Row],[IMPORT IVA]]</f>
        <v>1452.9195999999999</v>
      </c>
      <c r="J374" s="29" t="s">
        <v>529</v>
      </c>
      <c r="K374" s="14" t="s">
        <v>842</v>
      </c>
    </row>
    <row r="375" spans="1:11" x14ac:dyDescent="0.25">
      <c r="A375" t="s">
        <v>10</v>
      </c>
      <c r="B375" s="13" t="s">
        <v>284</v>
      </c>
      <c r="C375" t="s">
        <v>11</v>
      </c>
      <c r="D375" t="s">
        <v>386</v>
      </c>
      <c r="E375" s="4" t="s">
        <v>487</v>
      </c>
      <c r="F375" s="6">
        <v>5035</v>
      </c>
      <c r="G375" s="1">
        <v>0.21</v>
      </c>
      <c r="H375" s="22">
        <f>Tabla3[[#This Row],[B.I. IMPORT ADJUDICAT]]*Tabla3[[#This Row],[% IVA]]</f>
        <v>1057.3499999999999</v>
      </c>
      <c r="I375" s="22">
        <f>Tabla3[[#This Row],[B.I. IMPORT ADJUDICAT]]+Tabla3[[#This Row],[IMPORT IVA]]</f>
        <v>6092.35</v>
      </c>
      <c r="J375" s="11" t="s">
        <v>536</v>
      </c>
      <c r="K375" t="s">
        <v>527</v>
      </c>
    </row>
    <row r="376" spans="1:11" x14ac:dyDescent="0.25">
      <c r="A376" t="s">
        <v>10</v>
      </c>
      <c r="B376" s="13" t="s">
        <v>295</v>
      </c>
      <c r="C376" t="s">
        <v>9</v>
      </c>
      <c r="D376" t="s">
        <v>398</v>
      </c>
      <c r="E376" s="4" t="s">
        <v>496</v>
      </c>
      <c r="F376" s="6">
        <v>604</v>
      </c>
      <c r="G376" s="1">
        <v>0.21</v>
      </c>
      <c r="H376" s="22">
        <f>Tabla3[[#This Row],[B.I. IMPORT ADJUDICAT]]*Tabla3[[#This Row],[% IVA]]</f>
        <v>126.83999999999999</v>
      </c>
      <c r="I376" s="22">
        <f>Tabla3[[#This Row],[B.I. IMPORT ADJUDICAT]]+Tabla3[[#This Row],[IMPORT IVA]]</f>
        <v>730.84</v>
      </c>
      <c r="J376" s="11" t="s">
        <v>117</v>
      </c>
      <c r="K376" t="s">
        <v>527</v>
      </c>
    </row>
    <row r="377" spans="1:11" x14ac:dyDescent="0.25">
      <c r="A377" t="s">
        <v>10</v>
      </c>
      <c r="B377" s="13" t="s">
        <v>346</v>
      </c>
      <c r="C377" t="s">
        <v>11</v>
      </c>
      <c r="D377" t="s">
        <v>451</v>
      </c>
      <c r="E377" s="4" t="s">
        <v>524</v>
      </c>
      <c r="F377" s="6">
        <v>1608</v>
      </c>
      <c r="G377" s="1">
        <v>0.21</v>
      </c>
      <c r="H377" s="22">
        <f>Tabla3[[#This Row],[B.I. IMPORT ADJUDICAT]]*Tabla3[[#This Row],[% IVA]]</f>
        <v>337.68</v>
      </c>
      <c r="I377" s="22">
        <f>Tabla3[[#This Row],[B.I. IMPORT ADJUDICAT]]+Tabla3[[#This Row],[IMPORT IVA]]</f>
        <v>1945.68</v>
      </c>
      <c r="J377" s="11"/>
      <c r="K377" t="s">
        <v>527</v>
      </c>
    </row>
    <row r="378" spans="1:11" x14ac:dyDescent="0.25">
      <c r="A378" s="14" t="s">
        <v>10</v>
      </c>
      <c r="B378" s="25" t="s">
        <v>545</v>
      </c>
      <c r="C378" s="25" t="s">
        <v>947</v>
      </c>
      <c r="D378" s="14" t="s">
        <v>594</v>
      </c>
      <c r="E378" s="14" t="s">
        <v>724</v>
      </c>
      <c r="F378" s="28">
        <v>579.5</v>
      </c>
      <c r="G378" s="16">
        <v>0.21</v>
      </c>
      <c r="H378" s="17">
        <f>Tabla3[[#This Row],[B.I. IMPORT ADJUDICAT]]*Tabla3[[#This Row],[% IVA]]</f>
        <v>121.69499999999999</v>
      </c>
      <c r="I378" s="17">
        <f>Tabla3[[#This Row],[B.I. IMPORT ADJUDICAT]]+Tabla3[[#This Row],[IMPORT IVA]]</f>
        <v>701.19499999999994</v>
      </c>
      <c r="J378" s="29" t="s">
        <v>835</v>
      </c>
      <c r="K378" s="14" t="s">
        <v>842</v>
      </c>
    </row>
    <row r="379" spans="1:11" x14ac:dyDescent="0.25">
      <c r="A379" s="14" t="s">
        <v>10</v>
      </c>
      <c r="B379" s="25" t="s">
        <v>566</v>
      </c>
      <c r="C379" s="25" t="s">
        <v>947</v>
      </c>
      <c r="D379" s="14" t="s">
        <v>698</v>
      </c>
      <c r="E379" s="14" t="s">
        <v>816</v>
      </c>
      <c r="F379" s="28">
        <v>413.32</v>
      </c>
      <c r="G379" s="16">
        <v>0.21</v>
      </c>
      <c r="H379" s="17">
        <f>Tabla3[[#This Row],[B.I. IMPORT ADJUDICAT]]*Tabla3[[#This Row],[% IVA]]</f>
        <v>86.797199999999989</v>
      </c>
      <c r="I379" s="17">
        <f>Tabla3[[#This Row],[B.I. IMPORT ADJUDICAT]]+Tabla3[[#This Row],[IMPORT IVA]]</f>
        <v>500.11719999999997</v>
      </c>
      <c r="J379" s="29" t="s">
        <v>529</v>
      </c>
      <c r="K379" s="14" t="s">
        <v>842</v>
      </c>
    </row>
    <row r="380" spans="1:11" x14ac:dyDescent="0.25">
      <c r="A380" t="s">
        <v>10</v>
      </c>
      <c r="B380" s="4" t="s">
        <v>1121</v>
      </c>
      <c r="C380" t="s">
        <v>9</v>
      </c>
      <c r="D380" t="s">
        <v>1175</v>
      </c>
      <c r="E380" t="s">
        <v>1223</v>
      </c>
      <c r="F380" s="2">
        <v>2204.8000000000002</v>
      </c>
      <c r="G380" s="1">
        <v>0.1</v>
      </c>
      <c r="H380" s="3">
        <f>Tabla3[[#This Row],[B.I. IMPORT ADJUDICAT]]*Tabla3[[#This Row],[% IVA]]</f>
        <v>220.48000000000002</v>
      </c>
      <c r="I380" s="3">
        <f>Tabla3[[#This Row],[B.I. IMPORT ADJUDICAT]]+Tabla3[[#This Row],[IMPORT IVA]]</f>
        <v>2425.2800000000002</v>
      </c>
      <c r="J380" s="5" t="s">
        <v>118</v>
      </c>
      <c r="K380" t="s">
        <v>120</v>
      </c>
    </row>
    <row r="381" spans="1:11" x14ac:dyDescent="0.25">
      <c r="A381" t="s">
        <v>10</v>
      </c>
      <c r="B381" s="13" t="s">
        <v>351</v>
      </c>
      <c r="C381" t="s">
        <v>14</v>
      </c>
      <c r="D381" t="s">
        <v>456</v>
      </c>
      <c r="E381" s="4" t="s">
        <v>525</v>
      </c>
      <c r="F381" s="6">
        <v>675</v>
      </c>
      <c r="G381" s="1">
        <v>0.21</v>
      </c>
      <c r="H381" s="22">
        <f>Tabla3[[#This Row],[B.I. IMPORT ADJUDICAT]]*Tabla3[[#This Row],[% IVA]]</f>
        <v>141.75</v>
      </c>
      <c r="I381" s="22">
        <f>Tabla3[[#This Row],[B.I. IMPORT ADJUDICAT]]+Tabla3[[#This Row],[IMPORT IVA]]</f>
        <v>816.75</v>
      </c>
      <c r="J381" s="11" t="s">
        <v>119</v>
      </c>
      <c r="K381" t="s">
        <v>583</v>
      </c>
    </row>
    <row r="382" spans="1:11" x14ac:dyDescent="0.25">
      <c r="A382" t="s">
        <v>10</v>
      </c>
      <c r="B382" t="s">
        <v>956</v>
      </c>
      <c r="C382" t="s">
        <v>9</v>
      </c>
      <c r="D382" t="s">
        <v>1005</v>
      </c>
      <c r="E382" t="s">
        <v>1048</v>
      </c>
      <c r="F382" s="6">
        <v>1800</v>
      </c>
      <c r="G382" s="1">
        <v>0</v>
      </c>
      <c r="H382" s="3">
        <f>Tabla3[[#This Row],[B.I. IMPORT ADJUDICAT]]*Tabla3[[#This Row],[% IVA]]</f>
        <v>0</v>
      </c>
      <c r="I382" s="3">
        <f>Tabla3[[#This Row],[B.I. IMPORT ADJUDICAT]]+Tabla3[[#This Row],[IMPORT IVA]]</f>
        <v>1800</v>
      </c>
      <c r="J382" s="7" t="s">
        <v>1082</v>
      </c>
      <c r="K382" t="s">
        <v>1081</v>
      </c>
    </row>
    <row r="383" spans="1:11" x14ac:dyDescent="0.25">
      <c r="A383" t="s">
        <v>10</v>
      </c>
      <c r="B383" t="s">
        <v>975</v>
      </c>
      <c r="C383" t="s">
        <v>9</v>
      </c>
      <c r="D383" t="s">
        <v>1025</v>
      </c>
      <c r="E383" t="s">
        <v>1048</v>
      </c>
      <c r="F383" s="6">
        <v>1800</v>
      </c>
      <c r="G383" s="1">
        <v>0</v>
      </c>
      <c r="H383" s="3">
        <f>Tabla3[[#This Row],[B.I. IMPORT ADJUDICAT]]*Tabla3[[#This Row],[% IVA]]</f>
        <v>0</v>
      </c>
      <c r="I383" s="3">
        <f>Tabla3[[#This Row],[B.I. IMPORT ADJUDICAT]]+Tabla3[[#This Row],[IMPORT IVA]]</f>
        <v>1800</v>
      </c>
      <c r="J383" s="5" t="s">
        <v>1082</v>
      </c>
      <c r="K383" t="s">
        <v>1081</v>
      </c>
    </row>
    <row r="384" spans="1:11" x14ac:dyDescent="0.25">
      <c r="A384" t="s">
        <v>10</v>
      </c>
      <c r="B384" s="13" t="s">
        <v>282</v>
      </c>
      <c r="C384" t="s">
        <v>14</v>
      </c>
      <c r="D384" t="s">
        <v>384</v>
      </c>
      <c r="E384" s="4" t="s">
        <v>140</v>
      </c>
      <c r="F384" s="6">
        <v>2817.86</v>
      </c>
      <c r="G384" s="1">
        <v>0.21</v>
      </c>
      <c r="H384" s="22">
        <f>Tabla3[[#This Row],[B.I. IMPORT ADJUDICAT]]*Tabla3[[#This Row],[% IVA]]</f>
        <v>591.75059999999996</v>
      </c>
      <c r="I384" s="22">
        <f>Tabla3[[#This Row],[B.I. IMPORT ADJUDICAT]]+Tabla3[[#This Row],[IMPORT IVA]]</f>
        <v>3409.6106</v>
      </c>
      <c r="J384" s="11" t="s">
        <v>117</v>
      </c>
      <c r="K384" t="s">
        <v>583</v>
      </c>
    </row>
    <row r="385" spans="1:11" x14ac:dyDescent="0.25">
      <c r="A385" t="s">
        <v>10</v>
      </c>
      <c r="B385" s="13" t="s">
        <v>328</v>
      </c>
      <c r="C385" t="s">
        <v>14</v>
      </c>
      <c r="D385" t="s">
        <v>432</v>
      </c>
      <c r="E385" s="4" t="s">
        <v>140</v>
      </c>
      <c r="F385" s="6">
        <v>11406.43</v>
      </c>
      <c r="G385" s="1">
        <v>0.21</v>
      </c>
      <c r="H385" s="22">
        <f>Tabla3[[#This Row],[B.I. IMPORT ADJUDICAT]]*Tabla3[[#This Row],[% IVA]]</f>
        <v>2395.3503000000001</v>
      </c>
      <c r="I385" s="22">
        <f>Tabla3[[#This Row],[B.I. IMPORT ADJUDICAT]]+Tabla3[[#This Row],[IMPORT IVA]]</f>
        <v>13801.7803</v>
      </c>
      <c r="J385" s="11" t="s">
        <v>113</v>
      </c>
      <c r="K385" t="s">
        <v>583</v>
      </c>
    </row>
    <row r="386" spans="1:11" x14ac:dyDescent="0.25">
      <c r="A386" t="s">
        <v>10</v>
      </c>
      <c r="B386" t="s">
        <v>125</v>
      </c>
      <c r="C386" t="s">
        <v>11</v>
      </c>
      <c r="D386" t="s">
        <v>134</v>
      </c>
      <c r="E386" t="s">
        <v>140</v>
      </c>
      <c r="F386" s="6">
        <v>8264.4</v>
      </c>
      <c r="G386" s="1">
        <v>0.21</v>
      </c>
      <c r="H386" s="3">
        <f>Tabla3[[#This Row],[B.I. IMPORT ADJUDICAT]]*Tabla3[[#This Row],[% IVA]]</f>
        <v>1735.5239999999999</v>
      </c>
      <c r="I386" s="3">
        <f>Tabla3[[#This Row],[B.I. IMPORT ADJUDICAT]]+Tabla3[[#This Row],[IMPORT IVA]]</f>
        <v>9999.9239999999991</v>
      </c>
      <c r="J386" s="5" t="s">
        <v>144</v>
      </c>
      <c r="K386" t="s">
        <v>146</v>
      </c>
    </row>
    <row r="387" spans="1:11" x14ac:dyDescent="0.25">
      <c r="A387" t="s">
        <v>10</v>
      </c>
      <c r="B387" t="s">
        <v>843</v>
      </c>
      <c r="C387" t="s">
        <v>11</v>
      </c>
      <c r="D387" t="s">
        <v>852</v>
      </c>
      <c r="E387" t="s">
        <v>140</v>
      </c>
      <c r="F387" s="6">
        <v>2559.96</v>
      </c>
      <c r="G387" s="1">
        <v>0.21</v>
      </c>
      <c r="H387" s="3">
        <f>Tabla3[[#This Row],[B.I. IMPORT ADJUDICAT]]*Tabla3[[#This Row],[% IVA]]</f>
        <v>537.59159999999997</v>
      </c>
      <c r="I387" s="3">
        <f>Tabla3[[#This Row],[B.I. IMPORT ADJUDICAT]]+Tabla3[[#This Row],[IMPORT IVA]]</f>
        <v>3097.5515999999998</v>
      </c>
      <c r="J387" s="7" t="s">
        <v>541</v>
      </c>
      <c r="K387" t="s">
        <v>861</v>
      </c>
    </row>
    <row r="388" spans="1:11" x14ac:dyDescent="0.25">
      <c r="A388" t="s">
        <v>10</v>
      </c>
      <c r="B388" s="13" t="s">
        <v>325</v>
      </c>
      <c r="C388" t="s">
        <v>9</v>
      </c>
      <c r="D388" t="s">
        <v>429</v>
      </c>
      <c r="E388" s="4" t="s">
        <v>514</v>
      </c>
      <c r="F388" s="6">
        <v>7488</v>
      </c>
      <c r="G388" s="1">
        <v>0.21</v>
      </c>
      <c r="H388" s="22">
        <f>Tabla3[[#This Row],[B.I. IMPORT ADJUDICAT]]*Tabla3[[#This Row],[% IVA]]</f>
        <v>1572.48</v>
      </c>
      <c r="I388" s="22">
        <f>Tabla3[[#This Row],[B.I. IMPORT ADJUDICAT]]+Tabla3[[#This Row],[IMPORT IVA]]</f>
        <v>9060.48</v>
      </c>
      <c r="J388" s="11"/>
      <c r="K388" t="s">
        <v>527</v>
      </c>
    </row>
    <row r="389" spans="1:11" x14ac:dyDescent="0.25">
      <c r="A389" s="14" t="s">
        <v>10</v>
      </c>
      <c r="B389" s="25" t="s">
        <v>566</v>
      </c>
      <c r="C389" s="25" t="s">
        <v>947</v>
      </c>
      <c r="D389" s="14" t="s">
        <v>699</v>
      </c>
      <c r="E389" s="14" t="s">
        <v>817</v>
      </c>
      <c r="F389" s="28">
        <v>215</v>
      </c>
      <c r="G389" s="16">
        <v>0.21</v>
      </c>
      <c r="H389" s="17">
        <f>Tabla3[[#This Row],[B.I. IMPORT ADJUDICAT]]*Tabla3[[#This Row],[% IVA]]</f>
        <v>45.15</v>
      </c>
      <c r="I389" s="17">
        <f>Tabla3[[#This Row],[B.I. IMPORT ADJUDICAT]]+Tabla3[[#This Row],[IMPORT IVA]]</f>
        <v>260.14999999999998</v>
      </c>
      <c r="J389" s="29" t="s">
        <v>529</v>
      </c>
      <c r="K389" s="14" t="s">
        <v>842</v>
      </c>
    </row>
    <row r="390" spans="1:11" x14ac:dyDescent="0.25">
      <c r="A390" t="s">
        <v>10</v>
      </c>
      <c r="B390" s="4" t="s">
        <v>1105</v>
      </c>
      <c r="C390" t="s">
        <v>9</v>
      </c>
      <c r="D390" t="s">
        <v>1159</v>
      </c>
      <c r="E390" t="s">
        <v>1212</v>
      </c>
      <c r="F390" s="2">
        <v>400</v>
      </c>
      <c r="G390" s="1">
        <v>0.21</v>
      </c>
      <c r="H390" s="3">
        <f>Tabla3[[#This Row],[B.I. IMPORT ADJUDICAT]]*Tabla3[[#This Row],[% IVA]]</f>
        <v>84</v>
      </c>
      <c r="I390" s="3">
        <f>Tabla3[[#This Row],[B.I. IMPORT ADJUDICAT]]+Tabla3[[#This Row],[IMPORT IVA]]</f>
        <v>484</v>
      </c>
      <c r="J390" s="5" t="s">
        <v>112</v>
      </c>
      <c r="K390" t="s">
        <v>120</v>
      </c>
    </row>
    <row r="391" spans="1:11" x14ac:dyDescent="0.25">
      <c r="A391" t="s">
        <v>10</v>
      </c>
      <c r="B391" s="4" t="s">
        <v>1109</v>
      </c>
      <c r="C391" t="s">
        <v>9</v>
      </c>
      <c r="D391" t="s">
        <v>1163</v>
      </c>
      <c r="E391" t="s">
        <v>1212</v>
      </c>
      <c r="F391" s="2">
        <v>800</v>
      </c>
      <c r="G391" s="1">
        <v>0.21</v>
      </c>
      <c r="H391" s="3">
        <f>Tabla3[[#This Row],[B.I. IMPORT ADJUDICAT]]*Tabla3[[#This Row],[% IVA]]</f>
        <v>168</v>
      </c>
      <c r="I391" s="3">
        <f>Tabla3[[#This Row],[B.I. IMPORT ADJUDICAT]]+Tabla3[[#This Row],[IMPORT IVA]]</f>
        <v>968</v>
      </c>
      <c r="J391" s="5" t="s">
        <v>112</v>
      </c>
      <c r="K391" t="s">
        <v>120</v>
      </c>
    </row>
    <row r="392" spans="1:11" x14ac:dyDescent="0.25">
      <c r="A392" s="14" t="s">
        <v>10</v>
      </c>
      <c r="B392" s="25" t="s">
        <v>566</v>
      </c>
      <c r="C392" s="25" t="s">
        <v>948</v>
      </c>
      <c r="D392" s="14" t="s">
        <v>685</v>
      </c>
      <c r="E392" s="14" t="s">
        <v>806</v>
      </c>
      <c r="F392" s="28">
        <v>43.44</v>
      </c>
      <c r="G392" s="16">
        <v>0.1</v>
      </c>
      <c r="H392" s="17">
        <f>Tabla3[[#This Row],[B.I. IMPORT ADJUDICAT]]*Tabla3[[#This Row],[% IVA]]</f>
        <v>4.3440000000000003</v>
      </c>
      <c r="I392" s="17">
        <f>Tabla3[[#This Row],[B.I. IMPORT ADJUDICAT]]+Tabla3[[#This Row],[IMPORT IVA]]</f>
        <v>47.783999999999999</v>
      </c>
      <c r="J392" s="29" t="s">
        <v>529</v>
      </c>
      <c r="K392" s="14" t="s">
        <v>842</v>
      </c>
    </row>
    <row r="393" spans="1:11" x14ac:dyDescent="0.25">
      <c r="A393" s="14" t="s">
        <v>10</v>
      </c>
      <c r="B393" s="25" t="s">
        <v>566</v>
      </c>
      <c r="C393" s="25" t="s">
        <v>947</v>
      </c>
      <c r="D393" s="14" t="s">
        <v>658</v>
      </c>
      <c r="E393" s="14" t="s">
        <v>783</v>
      </c>
      <c r="F393" s="28">
        <v>4437.8</v>
      </c>
      <c r="G393" s="16">
        <v>0.21</v>
      </c>
      <c r="H393" s="17">
        <f>Tabla3[[#This Row],[B.I. IMPORT ADJUDICAT]]*Tabla3[[#This Row],[% IVA]]</f>
        <v>931.93799999999999</v>
      </c>
      <c r="I393" s="17">
        <f>Tabla3[[#This Row],[B.I. IMPORT ADJUDICAT]]+Tabla3[[#This Row],[IMPORT IVA]]</f>
        <v>5369.7380000000003</v>
      </c>
      <c r="J393" s="29" t="s">
        <v>529</v>
      </c>
      <c r="K393" s="14" t="s">
        <v>842</v>
      </c>
    </row>
    <row r="394" spans="1:11" x14ac:dyDescent="0.25">
      <c r="A394" s="14" t="s">
        <v>10</v>
      </c>
      <c r="B394" s="25" t="s">
        <v>566</v>
      </c>
      <c r="C394" s="25" t="s">
        <v>947</v>
      </c>
      <c r="D394" s="14" t="s">
        <v>679</v>
      </c>
      <c r="E394" s="14" t="s">
        <v>141</v>
      </c>
      <c r="F394" s="28">
        <v>1429.56</v>
      </c>
      <c r="G394" s="16">
        <v>0.21</v>
      </c>
      <c r="H394" s="17">
        <f>Tabla3[[#This Row],[B.I. IMPORT ADJUDICAT]]*Tabla3[[#This Row],[% IVA]]</f>
        <v>300.20759999999996</v>
      </c>
      <c r="I394" s="17">
        <f>Tabla3[[#This Row],[B.I. IMPORT ADJUDICAT]]+Tabla3[[#This Row],[IMPORT IVA]]</f>
        <v>1729.7675999999999</v>
      </c>
      <c r="J394" s="29" t="s">
        <v>529</v>
      </c>
      <c r="K394" s="14" t="s">
        <v>842</v>
      </c>
    </row>
    <row r="395" spans="1:11" x14ac:dyDescent="0.25">
      <c r="A395" s="14" t="s">
        <v>10</v>
      </c>
      <c r="B395" s="25" t="s">
        <v>566</v>
      </c>
      <c r="C395" s="25" t="s">
        <v>947</v>
      </c>
      <c r="D395" s="14" t="s">
        <v>694</v>
      </c>
      <c r="E395" s="14" t="s">
        <v>141</v>
      </c>
      <c r="F395" s="28">
        <v>754.3</v>
      </c>
      <c r="G395" s="16">
        <v>0.21</v>
      </c>
      <c r="H395" s="17">
        <f>Tabla3[[#This Row],[B.I. IMPORT ADJUDICAT]]*Tabla3[[#This Row],[% IVA]]</f>
        <v>158.40299999999999</v>
      </c>
      <c r="I395" s="17">
        <f>Tabla3[[#This Row],[B.I. IMPORT ADJUDICAT]]+Tabla3[[#This Row],[IMPORT IVA]]</f>
        <v>912.70299999999997</v>
      </c>
      <c r="J395" s="29" t="s">
        <v>529</v>
      </c>
      <c r="K395" s="14" t="s">
        <v>842</v>
      </c>
    </row>
    <row r="396" spans="1:11" x14ac:dyDescent="0.25">
      <c r="A396" t="s">
        <v>10</v>
      </c>
      <c r="B396" t="s">
        <v>128</v>
      </c>
      <c r="C396" t="s">
        <v>9</v>
      </c>
      <c r="D396" t="s">
        <v>137</v>
      </c>
      <c r="E396" t="s">
        <v>590</v>
      </c>
      <c r="F396" s="2">
        <v>263.60000000000002</v>
      </c>
      <c r="G396" s="1">
        <v>0.21</v>
      </c>
      <c r="H396" s="3">
        <f>Tabla3[[#This Row],[B.I. IMPORT ADJUDICAT]]*Tabla3[[#This Row],[% IVA]]</f>
        <v>55.356000000000002</v>
      </c>
      <c r="I396" s="3">
        <f>Tabla3[[#This Row],[B.I. IMPORT ADJUDICAT]]+Tabla3[[#This Row],[IMPORT IVA]]</f>
        <v>318.95600000000002</v>
      </c>
      <c r="J396" s="5" t="s">
        <v>143</v>
      </c>
      <c r="K396" t="s">
        <v>146</v>
      </c>
    </row>
    <row r="397" spans="1:11" x14ac:dyDescent="0.25">
      <c r="A397" t="s">
        <v>10</v>
      </c>
      <c r="B397" s="4" t="s">
        <v>1119</v>
      </c>
      <c r="C397" t="s">
        <v>9</v>
      </c>
      <c r="D397" t="s">
        <v>1173</v>
      </c>
      <c r="E397" t="s">
        <v>1222</v>
      </c>
      <c r="F397" s="2">
        <v>1063.8</v>
      </c>
      <c r="G397" s="1">
        <v>0.21</v>
      </c>
      <c r="H397" s="3">
        <f>Tabla3[[#This Row],[B.I. IMPORT ADJUDICAT]]*Tabla3[[#This Row],[% IVA]]</f>
        <v>223.398</v>
      </c>
      <c r="I397" s="3">
        <f>Tabla3[[#This Row],[B.I. IMPORT ADJUDICAT]]+Tabla3[[#This Row],[IMPORT IVA]]</f>
        <v>1287.1979999999999</v>
      </c>
      <c r="J397" s="5" t="s">
        <v>112</v>
      </c>
      <c r="K397" t="s">
        <v>120</v>
      </c>
    </row>
    <row r="398" spans="1:11" x14ac:dyDescent="0.25">
      <c r="A398" t="s">
        <v>10</v>
      </c>
      <c r="B398" t="s">
        <v>182</v>
      </c>
      <c r="C398" t="s">
        <v>11</v>
      </c>
      <c r="D398" t="s">
        <v>199</v>
      </c>
      <c r="E398" t="s">
        <v>214</v>
      </c>
      <c r="F398" s="6">
        <v>68.5</v>
      </c>
      <c r="G398" s="1">
        <v>0.21</v>
      </c>
      <c r="H398" s="22">
        <f>Tabla3[[#This Row],[B.I. IMPORT ADJUDICAT]]*Tabla3[[#This Row],[% IVA]]</f>
        <v>14.385</v>
      </c>
      <c r="I398" s="22">
        <f>Tabla3[[#This Row],[B.I. IMPORT ADJUDICAT]]+Tabla3[[#This Row],[IMPORT IVA]]</f>
        <v>82.885000000000005</v>
      </c>
      <c r="J398" s="10"/>
      <c r="K398" t="s">
        <v>584</v>
      </c>
    </row>
    <row r="399" spans="1:11" x14ac:dyDescent="0.25">
      <c r="A399" t="s">
        <v>10</v>
      </c>
      <c r="B399" t="s">
        <v>187</v>
      </c>
      <c r="C399" t="s">
        <v>11</v>
      </c>
      <c r="D399" t="s">
        <v>204</v>
      </c>
      <c r="E399" t="s">
        <v>214</v>
      </c>
      <c r="F399" s="6">
        <v>382.58</v>
      </c>
      <c r="G399" s="1">
        <v>0.21</v>
      </c>
      <c r="H399" s="22">
        <f>Tabla3[[#This Row],[B.I. IMPORT ADJUDICAT]]*Tabla3[[#This Row],[% IVA]]</f>
        <v>80.341799999999992</v>
      </c>
      <c r="I399" s="22">
        <f>Tabla3[[#This Row],[B.I. IMPORT ADJUDICAT]]+Tabla3[[#This Row],[IMPORT IVA]]</f>
        <v>462.92179999999996</v>
      </c>
      <c r="J399" s="10"/>
      <c r="K399" t="s">
        <v>584</v>
      </c>
    </row>
    <row r="400" spans="1:11" x14ac:dyDescent="0.25">
      <c r="A400" t="s">
        <v>10</v>
      </c>
      <c r="B400" t="s">
        <v>879</v>
      </c>
      <c r="C400" t="s">
        <v>9</v>
      </c>
      <c r="D400" t="s">
        <v>897</v>
      </c>
      <c r="E400" t="s">
        <v>214</v>
      </c>
      <c r="F400" s="2">
        <v>100</v>
      </c>
      <c r="G400" s="1">
        <v>0.21</v>
      </c>
      <c r="H400" s="3">
        <f>Tabla3[[#This Row],[B.I. IMPORT ADJUDICAT]]*Tabla3[[#This Row],[% IVA]]</f>
        <v>21</v>
      </c>
      <c r="I400" s="3">
        <f>Tabla3[[#This Row],[B.I. IMPORT ADJUDICAT]]+Tabla3[[#This Row],[IMPORT IVA]]</f>
        <v>121</v>
      </c>
      <c r="J400" s="5" t="s">
        <v>112</v>
      </c>
      <c r="K400" t="s">
        <v>927</v>
      </c>
    </row>
    <row r="401" spans="1:11" x14ac:dyDescent="0.25">
      <c r="A401" t="s">
        <v>10</v>
      </c>
      <c r="B401" s="13" t="s">
        <v>353</v>
      </c>
      <c r="C401" t="s">
        <v>9</v>
      </c>
      <c r="D401" t="s">
        <v>459</v>
      </c>
      <c r="E401" s="4" t="s">
        <v>526</v>
      </c>
      <c r="F401" s="6">
        <v>87.89</v>
      </c>
      <c r="G401" s="1">
        <v>0.21</v>
      </c>
      <c r="H401" s="22">
        <f>Tabla3[[#This Row],[B.I. IMPORT ADJUDICAT]]*Tabla3[[#This Row],[% IVA]]</f>
        <v>18.456900000000001</v>
      </c>
      <c r="I401" s="22">
        <f>Tabla3[[#This Row],[B.I. IMPORT ADJUDICAT]]+Tabla3[[#This Row],[IMPORT IVA]]</f>
        <v>106.34690000000001</v>
      </c>
      <c r="J401" s="11" t="s">
        <v>118</v>
      </c>
      <c r="K401" t="s">
        <v>527</v>
      </c>
    </row>
    <row r="402" spans="1:11" x14ac:dyDescent="0.25">
      <c r="A402" t="s">
        <v>10</v>
      </c>
      <c r="B402" t="s">
        <v>985</v>
      </c>
      <c r="C402" t="s">
        <v>11</v>
      </c>
      <c r="D402" t="s">
        <v>1035</v>
      </c>
      <c r="E402" t="s">
        <v>1072</v>
      </c>
      <c r="F402" s="6">
        <v>924.79330000000004</v>
      </c>
      <c r="G402" s="1">
        <v>0.21</v>
      </c>
      <c r="H402" s="3">
        <f>Tabla3[[#This Row],[B.I. IMPORT ADJUDICAT]]*Tabla3[[#This Row],[% IVA]]</f>
        <v>194.206593</v>
      </c>
      <c r="I402" s="3">
        <f>Tabla3[[#This Row],[B.I. IMPORT ADJUDICAT]]+Tabla3[[#This Row],[IMPORT IVA]]</f>
        <v>1118.9998930000002</v>
      </c>
      <c r="J402" s="7" t="s">
        <v>1090</v>
      </c>
      <c r="K402" t="s">
        <v>1081</v>
      </c>
    </row>
    <row r="403" spans="1:11" x14ac:dyDescent="0.25">
      <c r="A403" s="14" t="s">
        <v>10</v>
      </c>
      <c r="B403" s="25" t="s">
        <v>566</v>
      </c>
      <c r="C403" s="25" t="s">
        <v>947</v>
      </c>
      <c r="D403" s="14" t="s">
        <v>702</v>
      </c>
      <c r="E403" s="14" t="s">
        <v>820</v>
      </c>
      <c r="F403" s="28">
        <v>619.83000000000004</v>
      </c>
      <c r="G403" s="16">
        <v>0.21</v>
      </c>
      <c r="H403" s="17">
        <f>Tabla3[[#This Row],[B.I. IMPORT ADJUDICAT]]*Tabla3[[#This Row],[% IVA]]</f>
        <v>130.1643</v>
      </c>
      <c r="I403" s="17">
        <f>Tabla3[[#This Row],[B.I. IMPORT ADJUDICAT]]+Tabla3[[#This Row],[IMPORT IVA]]</f>
        <v>749.99430000000007</v>
      </c>
      <c r="J403" s="29" t="s">
        <v>529</v>
      </c>
      <c r="K403" s="14" t="s">
        <v>842</v>
      </c>
    </row>
    <row r="404" spans="1:11" x14ac:dyDescent="0.25">
      <c r="A404" t="s">
        <v>10</v>
      </c>
      <c r="B404" s="13" t="s">
        <v>305</v>
      </c>
      <c r="C404" t="s">
        <v>11</v>
      </c>
      <c r="D404" t="s">
        <v>408</v>
      </c>
      <c r="E404" s="4" t="s">
        <v>503</v>
      </c>
      <c r="F404" s="6">
        <v>685</v>
      </c>
      <c r="G404" s="1">
        <v>0.21</v>
      </c>
      <c r="H404" s="22">
        <f>Tabla3[[#This Row],[B.I. IMPORT ADJUDICAT]]*Tabla3[[#This Row],[% IVA]]</f>
        <v>143.85</v>
      </c>
      <c r="I404" s="22">
        <f>Tabla3[[#This Row],[B.I. IMPORT ADJUDICAT]]+Tabla3[[#This Row],[IMPORT IVA]]</f>
        <v>828.85</v>
      </c>
      <c r="J404" s="11"/>
      <c r="K404" t="s">
        <v>527</v>
      </c>
    </row>
    <row r="405" spans="1:11" x14ac:dyDescent="0.25">
      <c r="A405" t="s">
        <v>10</v>
      </c>
      <c r="B405" s="13" t="s">
        <v>292</v>
      </c>
      <c r="C405" t="s">
        <v>11</v>
      </c>
      <c r="D405" t="s">
        <v>395</v>
      </c>
      <c r="E405" s="4" t="s">
        <v>493</v>
      </c>
      <c r="F405" s="6">
        <v>150</v>
      </c>
      <c r="G405" s="1">
        <v>0.21</v>
      </c>
      <c r="H405" s="22">
        <f>Tabla3[[#This Row],[B.I. IMPORT ADJUDICAT]]*Tabla3[[#This Row],[% IVA]]</f>
        <v>31.5</v>
      </c>
      <c r="I405" s="22">
        <f>Tabla3[[#This Row],[B.I. IMPORT ADJUDICAT]]+Tabla3[[#This Row],[IMPORT IVA]]</f>
        <v>181.5</v>
      </c>
      <c r="J405" s="11" t="s">
        <v>116</v>
      </c>
      <c r="K405" t="s">
        <v>527</v>
      </c>
    </row>
    <row r="406" spans="1:11" x14ac:dyDescent="0.25">
      <c r="A406" t="s">
        <v>15</v>
      </c>
      <c r="B406" s="4" t="s">
        <v>30</v>
      </c>
      <c r="C406" t="s">
        <v>9</v>
      </c>
      <c r="D406" t="s">
        <v>64</v>
      </c>
      <c r="E406" t="s">
        <v>96</v>
      </c>
      <c r="F406" s="24">
        <v>600</v>
      </c>
      <c r="G406" s="1">
        <v>0</v>
      </c>
      <c r="H406" s="3">
        <f>Tabla3[[#This Row],[B.I. IMPORT ADJUDICAT]]*Tabla3[[#This Row],[% IVA]]</f>
        <v>0</v>
      </c>
      <c r="I406" s="3">
        <f>Tabla3[[#This Row],[B.I. IMPORT ADJUDICAT]]+Tabla3[[#This Row],[IMPORT IVA]]</f>
        <v>600</v>
      </c>
      <c r="J406" s="10"/>
      <c r="K406" t="s">
        <v>120</v>
      </c>
    </row>
    <row r="407" spans="1:11" x14ac:dyDescent="0.25">
      <c r="A407" s="14" t="s">
        <v>10</v>
      </c>
      <c r="B407" s="25" t="s">
        <v>570</v>
      </c>
      <c r="C407" s="25" t="s">
        <v>947</v>
      </c>
      <c r="D407" s="14" t="s">
        <v>710</v>
      </c>
      <c r="E407" s="14" t="s">
        <v>826</v>
      </c>
      <c r="F407" s="28">
        <v>4545.3900000000003</v>
      </c>
      <c r="G407" s="16">
        <v>0.21</v>
      </c>
      <c r="H407" s="17">
        <f>Tabla3[[#This Row],[B.I. IMPORT ADJUDICAT]]*Tabla3[[#This Row],[% IVA]]</f>
        <v>954.53190000000006</v>
      </c>
      <c r="I407" s="17">
        <f>Tabla3[[#This Row],[B.I. IMPORT ADJUDICAT]]+Tabla3[[#This Row],[IMPORT IVA]]</f>
        <v>5499.9219000000003</v>
      </c>
      <c r="J407" s="29" t="s">
        <v>168</v>
      </c>
      <c r="K407" s="14" t="s">
        <v>842</v>
      </c>
    </row>
    <row r="408" spans="1:11" x14ac:dyDescent="0.25">
      <c r="A408" s="14" t="s">
        <v>10</v>
      </c>
      <c r="B408" s="25" t="s">
        <v>566</v>
      </c>
      <c r="C408" s="25" t="s">
        <v>947</v>
      </c>
      <c r="D408" s="14" t="s">
        <v>705</v>
      </c>
      <c r="E408" s="14" t="s">
        <v>823</v>
      </c>
      <c r="F408" s="28">
        <v>800</v>
      </c>
      <c r="G408" s="16">
        <v>0.21</v>
      </c>
      <c r="H408" s="17">
        <f>Tabla3[[#This Row],[B.I. IMPORT ADJUDICAT]]*Tabla3[[#This Row],[% IVA]]</f>
        <v>168</v>
      </c>
      <c r="I408" s="17">
        <f>Tabla3[[#This Row],[B.I. IMPORT ADJUDICAT]]+Tabla3[[#This Row],[IMPORT IVA]]</f>
        <v>968</v>
      </c>
      <c r="J408" s="29" t="s">
        <v>529</v>
      </c>
      <c r="K408" s="14" t="s">
        <v>842</v>
      </c>
    </row>
    <row r="409" spans="1:11" x14ac:dyDescent="0.25">
      <c r="A409" t="s">
        <v>10</v>
      </c>
      <c r="B409" t="s">
        <v>932</v>
      </c>
      <c r="C409" t="s">
        <v>11</v>
      </c>
      <c r="D409" t="s">
        <v>938</v>
      </c>
      <c r="E409" t="s">
        <v>944</v>
      </c>
      <c r="F409" s="6">
        <v>231.34</v>
      </c>
      <c r="G409" s="1">
        <v>0.21</v>
      </c>
      <c r="H409" s="3">
        <f>Tabla3[[#This Row],[B.I. IMPORT ADJUDICAT]]*Tabla3[[#This Row],[% IVA]]</f>
        <v>48.581400000000002</v>
      </c>
      <c r="I409" s="3">
        <f>Tabla3[[#This Row],[B.I. IMPORT ADJUDICAT]]+Tabla3[[#This Row],[IMPORT IVA]]</f>
        <v>279.92140000000001</v>
      </c>
      <c r="J409" s="7" t="s">
        <v>112</v>
      </c>
      <c r="K409" t="s">
        <v>946</v>
      </c>
    </row>
    <row r="410" spans="1:11" x14ac:dyDescent="0.25">
      <c r="A410" t="s">
        <v>10</v>
      </c>
      <c r="B410" s="13" t="s">
        <v>293</v>
      </c>
      <c r="C410" t="s">
        <v>14</v>
      </c>
      <c r="D410" t="s">
        <v>396</v>
      </c>
      <c r="E410" s="4" t="s">
        <v>494</v>
      </c>
      <c r="F410" s="6">
        <v>1888</v>
      </c>
      <c r="G410" s="1">
        <v>0.21</v>
      </c>
      <c r="H410" s="22">
        <f>Tabla3[[#This Row],[B.I. IMPORT ADJUDICAT]]*Tabla3[[#This Row],[% IVA]]</f>
        <v>396.47999999999996</v>
      </c>
      <c r="I410" s="22">
        <f>Tabla3[[#This Row],[B.I. IMPORT ADJUDICAT]]+Tabla3[[#This Row],[IMPORT IVA]]</f>
        <v>2284.48</v>
      </c>
      <c r="J410" s="11" t="s">
        <v>533</v>
      </c>
      <c r="K410" t="s">
        <v>583</v>
      </c>
    </row>
    <row r="411" spans="1:11" x14ac:dyDescent="0.25">
      <c r="A411" s="14" t="s">
        <v>10</v>
      </c>
      <c r="B411" s="25" t="s">
        <v>566</v>
      </c>
      <c r="C411" s="25" t="s">
        <v>947</v>
      </c>
      <c r="D411" s="14" t="s">
        <v>701</v>
      </c>
      <c r="E411" s="14" t="s">
        <v>819</v>
      </c>
      <c r="F411" s="28">
        <v>263.81</v>
      </c>
      <c r="G411" s="16">
        <v>0.21</v>
      </c>
      <c r="H411" s="17">
        <f>Tabla3[[#This Row],[B.I. IMPORT ADJUDICAT]]*Tabla3[[#This Row],[% IVA]]</f>
        <v>55.400100000000002</v>
      </c>
      <c r="I411" s="17">
        <f>Tabla3[[#This Row],[B.I. IMPORT ADJUDICAT]]+Tabla3[[#This Row],[IMPORT IVA]]</f>
        <v>319.21010000000001</v>
      </c>
      <c r="J411" s="29" t="s">
        <v>529</v>
      </c>
      <c r="K411" s="14" t="s">
        <v>842</v>
      </c>
    </row>
    <row r="412" spans="1:11" x14ac:dyDescent="0.25">
      <c r="A412" t="s">
        <v>10</v>
      </c>
      <c r="B412" s="13" t="s">
        <v>288</v>
      </c>
      <c r="C412" t="s">
        <v>9</v>
      </c>
      <c r="D412" t="s">
        <v>390</v>
      </c>
      <c r="E412" s="4" t="s">
        <v>490</v>
      </c>
      <c r="F412" s="6">
        <v>347.06</v>
      </c>
      <c r="G412" s="1">
        <v>0.21</v>
      </c>
      <c r="H412" s="22">
        <f>Tabla3[[#This Row],[B.I. IMPORT ADJUDICAT]]*Tabla3[[#This Row],[% IVA]]</f>
        <v>72.882599999999996</v>
      </c>
      <c r="I412" s="22">
        <f>Tabla3[[#This Row],[B.I. IMPORT ADJUDICAT]]+Tabla3[[#This Row],[IMPORT IVA]]</f>
        <v>419.94259999999997</v>
      </c>
      <c r="J412" s="11" t="s">
        <v>117</v>
      </c>
      <c r="K412" t="s">
        <v>527</v>
      </c>
    </row>
    <row r="413" spans="1:11" x14ac:dyDescent="0.25">
      <c r="A413" t="s">
        <v>10</v>
      </c>
      <c r="B413" s="13" t="s">
        <v>289</v>
      </c>
      <c r="C413" t="s">
        <v>9</v>
      </c>
      <c r="D413" t="s">
        <v>391</v>
      </c>
      <c r="E413" s="4" t="s">
        <v>490</v>
      </c>
      <c r="F413" s="6">
        <v>452.27</v>
      </c>
      <c r="G413" s="1">
        <v>0.21</v>
      </c>
      <c r="H413" s="22">
        <f>Tabla3[[#This Row],[B.I. IMPORT ADJUDICAT]]*Tabla3[[#This Row],[% IVA]]</f>
        <v>94.976699999999994</v>
      </c>
      <c r="I413" s="22">
        <f>Tabla3[[#This Row],[B.I. IMPORT ADJUDICAT]]+Tabla3[[#This Row],[IMPORT IVA]]</f>
        <v>547.24669999999992</v>
      </c>
      <c r="J413" s="11" t="s">
        <v>117</v>
      </c>
      <c r="K413" t="s">
        <v>527</v>
      </c>
    </row>
    <row r="414" spans="1:11" x14ac:dyDescent="0.25">
      <c r="A414" s="14" t="s">
        <v>10</v>
      </c>
      <c r="B414" s="25" t="s">
        <v>566</v>
      </c>
      <c r="C414" s="25" t="s">
        <v>947</v>
      </c>
      <c r="D414" s="14" t="s">
        <v>696</v>
      </c>
      <c r="E414" s="14" t="s">
        <v>814</v>
      </c>
      <c r="F414" s="28">
        <v>578.51</v>
      </c>
      <c r="G414" s="16">
        <v>0.21</v>
      </c>
      <c r="H414" s="17">
        <f>Tabla3[[#This Row],[B.I. IMPORT ADJUDICAT]]*Tabla3[[#This Row],[% IVA]]</f>
        <v>121.4871</v>
      </c>
      <c r="I414" s="17">
        <f>Tabla3[[#This Row],[B.I. IMPORT ADJUDICAT]]+Tabla3[[#This Row],[IMPORT IVA]]</f>
        <v>699.99710000000005</v>
      </c>
      <c r="J414" s="29" t="s">
        <v>529</v>
      </c>
      <c r="K414" s="14" t="s">
        <v>842</v>
      </c>
    </row>
    <row r="415" spans="1:11" x14ac:dyDescent="0.25">
      <c r="A415" t="s">
        <v>10</v>
      </c>
      <c r="B415" t="s">
        <v>965</v>
      </c>
      <c r="C415" t="s">
        <v>9</v>
      </c>
      <c r="D415" t="s">
        <v>1014</v>
      </c>
      <c r="E415" t="s">
        <v>1056</v>
      </c>
      <c r="F415" s="6">
        <v>1870</v>
      </c>
      <c r="G415" s="1">
        <v>0</v>
      </c>
      <c r="H415" s="3">
        <f>Tabla3[[#This Row],[B.I. IMPORT ADJUDICAT]]*Tabla3[[#This Row],[% IVA]]</f>
        <v>0</v>
      </c>
      <c r="I415" s="3">
        <f>Tabla3[[#This Row],[B.I. IMPORT ADJUDICAT]]+Tabla3[[#This Row],[IMPORT IVA]]</f>
        <v>1870</v>
      </c>
      <c r="J415" s="5" t="s">
        <v>1090</v>
      </c>
      <c r="K415" t="s">
        <v>1081</v>
      </c>
    </row>
    <row r="416" spans="1:11" x14ac:dyDescent="0.25">
      <c r="A416" s="14" t="s">
        <v>10</v>
      </c>
      <c r="B416" s="25" t="s">
        <v>566</v>
      </c>
      <c r="C416" s="25" t="s">
        <v>947</v>
      </c>
      <c r="D416" s="14" t="s">
        <v>697</v>
      </c>
      <c r="E416" s="14" t="s">
        <v>815</v>
      </c>
      <c r="F416" s="28">
        <v>300</v>
      </c>
      <c r="G416" s="16">
        <v>0.21</v>
      </c>
      <c r="H416" s="17">
        <f>Tabla3[[#This Row],[B.I. IMPORT ADJUDICAT]]*Tabla3[[#This Row],[% IVA]]</f>
        <v>63</v>
      </c>
      <c r="I416" s="17">
        <f>Tabla3[[#This Row],[B.I. IMPORT ADJUDICAT]]+Tabla3[[#This Row],[IMPORT IVA]]</f>
        <v>363</v>
      </c>
      <c r="J416" s="29" t="s">
        <v>529</v>
      </c>
      <c r="K416" s="14" t="s">
        <v>842</v>
      </c>
    </row>
    <row r="417" spans="1:11" x14ac:dyDescent="0.25">
      <c r="A417" t="s">
        <v>10</v>
      </c>
      <c r="B417" t="s">
        <v>930</v>
      </c>
      <c r="C417" t="s">
        <v>9</v>
      </c>
      <c r="D417" t="s">
        <v>936</v>
      </c>
      <c r="E417" t="s">
        <v>942</v>
      </c>
      <c r="F417" s="6">
        <v>375</v>
      </c>
      <c r="G417" s="1">
        <v>0.21</v>
      </c>
      <c r="H417" s="3">
        <f>Tabla3[[#This Row],[B.I. IMPORT ADJUDICAT]]*Tabla3[[#This Row],[% IVA]]</f>
        <v>78.75</v>
      </c>
      <c r="I417" s="3">
        <f>Tabla3[[#This Row],[B.I. IMPORT ADJUDICAT]]+Tabla3[[#This Row],[IMPORT IVA]]</f>
        <v>453.75</v>
      </c>
      <c r="J417" s="7" t="s">
        <v>112</v>
      </c>
      <c r="K417" t="s">
        <v>946</v>
      </c>
    </row>
    <row r="418" spans="1:11" x14ac:dyDescent="0.25">
      <c r="A418" t="s">
        <v>10</v>
      </c>
      <c r="B418" t="s">
        <v>933</v>
      </c>
      <c r="C418" s="9" t="s">
        <v>9</v>
      </c>
      <c r="D418" t="s">
        <v>939</v>
      </c>
      <c r="E418" t="s">
        <v>942</v>
      </c>
      <c r="F418" s="6">
        <v>375</v>
      </c>
      <c r="G418" s="1">
        <v>0.21</v>
      </c>
      <c r="H418" s="3">
        <f>Tabla3[[#This Row],[B.I. IMPORT ADJUDICAT]]*Tabla3[[#This Row],[% IVA]]</f>
        <v>78.75</v>
      </c>
      <c r="I418" s="3">
        <f>Tabla3[[#This Row],[B.I. IMPORT ADJUDICAT]]+Tabla3[[#This Row],[IMPORT IVA]]</f>
        <v>453.75</v>
      </c>
      <c r="J418" s="7" t="s">
        <v>112</v>
      </c>
      <c r="K418" t="s">
        <v>946</v>
      </c>
    </row>
    <row r="419" spans="1:11" x14ac:dyDescent="0.25">
      <c r="A419" s="14" t="s">
        <v>10</v>
      </c>
      <c r="B419" s="25" t="s">
        <v>562</v>
      </c>
      <c r="C419" s="25" t="s">
        <v>947</v>
      </c>
      <c r="D419" s="14" t="s">
        <v>611</v>
      </c>
      <c r="E419" s="14" t="s">
        <v>739</v>
      </c>
      <c r="F419" s="28">
        <v>1462</v>
      </c>
      <c r="G419" s="16">
        <v>0.21</v>
      </c>
      <c r="H419" s="17">
        <f>Tabla3[[#This Row],[B.I. IMPORT ADJUDICAT]]*Tabla3[[#This Row],[% IVA]]</f>
        <v>307.02</v>
      </c>
      <c r="I419" s="17">
        <f>Tabla3[[#This Row],[B.I. IMPORT ADJUDICAT]]+Tabla3[[#This Row],[IMPORT IVA]]</f>
        <v>1769.02</v>
      </c>
      <c r="J419" s="29" t="s">
        <v>839</v>
      </c>
      <c r="K419" s="14" t="s">
        <v>842</v>
      </c>
    </row>
    <row r="420" spans="1:11" x14ac:dyDescent="0.25">
      <c r="A420" t="s">
        <v>10</v>
      </c>
      <c r="B420" s="13" t="s">
        <v>287</v>
      </c>
      <c r="C420" t="s">
        <v>14</v>
      </c>
      <c r="D420" t="s">
        <v>389</v>
      </c>
      <c r="E420" s="4" t="s">
        <v>489</v>
      </c>
      <c r="F420" s="6">
        <v>38464.36</v>
      </c>
      <c r="G420" s="1">
        <v>0.21</v>
      </c>
      <c r="H420" s="22">
        <f>Tabla3[[#This Row],[B.I. IMPORT ADJUDICAT]]*Tabla3[[#This Row],[% IVA]]</f>
        <v>8077.5155999999997</v>
      </c>
      <c r="I420" s="22">
        <f>Tabla3[[#This Row],[B.I. IMPORT ADJUDICAT]]+Tabla3[[#This Row],[IMPORT IVA]]</f>
        <v>46541.875599999999</v>
      </c>
      <c r="J420" s="11" t="s">
        <v>169</v>
      </c>
      <c r="K420" t="s">
        <v>583</v>
      </c>
    </row>
    <row r="421" spans="1:11" x14ac:dyDescent="0.25">
      <c r="A421" t="s">
        <v>10</v>
      </c>
      <c r="B421" s="13" t="s">
        <v>281</v>
      </c>
      <c r="C421" t="s">
        <v>9</v>
      </c>
      <c r="D421" t="s">
        <v>383</v>
      </c>
      <c r="E421" s="4" t="s">
        <v>486</v>
      </c>
      <c r="F421" s="6">
        <v>60</v>
      </c>
      <c r="G421" s="1">
        <v>0.21</v>
      </c>
      <c r="H421" s="22">
        <f>Tabla3[[#This Row],[B.I. IMPORT ADJUDICAT]]*Tabla3[[#This Row],[% IVA]]</f>
        <v>12.6</v>
      </c>
      <c r="I421" s="22">
        <f>Tabla3[[#This Row],[B.I. IMPORT ADJUDICAT]]+Tabla3[[#This Row],[IMPORT IVA]]</f>
        <v>72.599999999999994</v>
      </c>
      <c r="J421" s="11" t="s">
        <v>117</v>
      </c>
      <c r="K421" t="s">
        <v>527</v>
      </c>
    </row>
    <row r="422" spans="1:11" x14ac:dyDescent="0.25">
      <c r="A422" t="s">
        <v>10</v>
      </c>
      <c r="B422" t="s">
        <v>892</v>
      </c>
      <c r="C422" t="s">
        <v>9</v>
      </c>
      <c r="D422" t="s">
        <v>910</v>
      </c>
      <c r="E422" t="s">
        <v>924</v>
      </c>
      <c r="F422" s="2">
        <v>1495</v>
      </c>
      <c r="G422" s="1">
        <v>0.21</v>
      </c>
      <c r="H422" s="3">
        <f>Tabla3[[#This Row],[B.I. IMPORT ADJUDICAT]]*Tabla3[[#This Row],[% IVA]]</f>
        <v>313.95</v>
      </c>
      <c r="I422" s="3">
        <f>Tabla3[[#This Row],[B.I. IMPORT ADJUDICAT]]+Tabla3[[#This Row],[IMPORT IVA]]</f>
        <v>1808.95</v>
      </c>
      <c r="J422" s="5" t="s">
        <v>112</v>
      </c>
      <c r="K422" t="s">
        <v>927</v>
      </c>
    </row>
    <row r="423" spans="1:11" x14ac:dyDescent="0.25">
      <c r="A423" t="s">
        <v>10</v>
      </c>
      <c r="B423" s="13" t="s">
        <v>254</v>
      </c>
      <c r="C423" t="s">
        <v>9</v>
      </c>
      <c r="D423" t="s">
        <v>355</v>
      </c>
      <c r="E423" s="4" t="s">
        <v>461</v>
      </c>
      <c r="F423" s="6">
        <v>1652</v>
      </c>
      <c r="G423" s="1">
        <v>0.21</v>
      </c>
      <c r="H423" s="22">
        <f>Tabla3[[#This Row],[B.I. IMPORT ADJUDICAT]]*Tabla3[[#This Row],[% IVA]]</f>
        <v>346.91999999999996</v>
      </c>
      <c r="I423" s="22">
        <f>Tabla3[[#This Row],[B.I. IMPORT ADJUDICAT]]+Tabla3[[#This Row],[IMPORT IVA]]</f>
        <v>1998.92</v>
      </c>
      <c r="J423" s="11" t="s">
        <v>528</v>
      </c>
      <c r="K423" t="s">
        <v>527</v>
      </c>
    </row>
    <row r="424" spans="1:11" x14ac:dyDescent="0.25">
      <c r="A424" t="s">
        <v>10</v>
      </c>
      <c r="B424" s="4" t="s">
        <v>1137</v>
      </c>
      <c r="C424" t="s">
        <v>9</v>
      </c>
      <c r="D424" t="s">
        <v>1190</v>
      </c>
      <c r="E424" t="s">
        <v>1236</v>
      </c>
      <c r="F424" s="2">
        <v>227.27</v>
      </c>
      <c r="G424" s="1">
        <v>0.1</v>
      </c>
      <c r="H424" s="3">
        <f>Tabla3[[#This Row],[B.I. IMPORT ADJUDICAT]]*Tabla3[[#This Row],[% IVA]]</f>
        <v>22.727000000000004</v>
      </c>
      <c r="I424" s="3">
        <f>Tabla3[[#This Row],[B.I. IMPORT ADJUDICAT]]+Tabla3[[#This Row],[IMPORT IVA]]</f>
        <v>249.99700000000001</v>
      </c>
      <c r="J424" s="5" t="s">
        <v>112</v>
      </c>
      <c r="K424" t="s">
        <v>120</v>
      </c>
    </row>
    <row r="425" spans="1:11" x14ac:dyDescent="0.25">
      <c r="A425" t="s">
        <v>10</v>
      </c>
      <c r="B425" s="4" t="s">
        <v>1113</v>
      </c>
      <c r="C425" t="s">
        <v>9</v>
      </c>
      <c r="D425" t="s">
        <v>1167</v>
      </c>
      <c r="E425" t="s">
        <v>1218</v>
      </c>
      <c r="F425" s="2">
        <v>1610</v>
      </c>
      <c r="G425" s="1">
        <v>0.1</v>
      </c>
      <c r="H425" s="3">
        <f>Tabla3[[#This Row],[B.I. IMPORT ADJUDICAT]]*Tabla3[[#This Row],[% IVA]]</f>
        <v>161</v>
      </c>
      <c r="I425" s="3">
        <f>Tabla3[[#This Row],[B.I. IMPORT ADJUDICAT]]+Tabla3[[#This Row],[IMPORT IVA]]</f>
        <v>1771</v>
      </c>
      <c r="J425" s="5" t="s">
        <v>112</v>
      </c>
      <c r="K425" t="s">
        <v>120</v>
      </c>
    </row>
    <row r="426" spans="1:11" x14ac:dyDescent="0.25">
      <c r="A426" t="s">
        <v>10</v>
      </c>
      <c r="B426" s="4" t="s">
        <v>235</v>
      </c>
      <c r="C426" t="s">
        <v>9</v>
      </c>
      <c r="D426" t="s">
        <v>241</v>
      </c>
      <c r="E426" t="s">
        <v>585</v>
      </c>
      <c r="F426" s="6">
        <v>890</v>
      </c>
      <c r="G426" s="1">
        <v>0.21</v>
      </c>
      <c r="H426" s="3">
        <f>Tabla3[[#This Row],[B.I. IMPORT ADJUDICAT]]*Tabla3[[#This Row],[% IVA]]</f>
        <v>186.9</v>
      </c>
      <c r="I426" s="3">
        <f>Tabla3[[#This Row],[B.I. IMPORT ADJUDICAT]]+Tabla3[[#This Row],[IMPORT IVA]]</f>
        <v>1076.9000000000001</v>
      </c>
      <c r="K426" t="s">
        <v>248</v>
      </c>
    </row>
    <row r="427" spans="1:11" x14ac:dyDescent="0.25">
      <c r="A427" s="14" t="s">
        <v>10</v>
      </c>
      <c r="B427" s="25" t="s">
        <v>566</v>
      </c>
      <c r="C427" s="25" t="s">
        <v>947</v>
      </c>
      <c r="D427" s="14" t="s">
        <v>673</v>
      </c>
      <c r="E427" s="14" t="s">
        <v>797</v>
      </c>
      <c r="F427" s="28">
        <v>10000</v>
      </c>
      <c r="G427" s="16">
        <v>0</v>
      </c>
      <c r="H427" s="17">
        <f>Tabla3[[#This Row],[B.I. IMPORT ADJUDICAT]]*Tabla3[[#This Row],[% IVA]]</f>
        <v>0</v>
      </c>
      <c r="I427" s="17">
        <f>Tabla3[[#This Row],[B.I. IMPORT ADJUDICAT]]+Tabla3[[#This Row],[IMPORT IVA]]</f>
        <v>10000</v>
      </c>
      <c r="J427" s="29" t="s">
        <v>529</v>
      </c>
      <c r="K427" s="14" t="s">
        <v>842</v>
      </c>
    </row>
    <row r="428" spans="1:11" x14ac:dyDescent="0.25">
      <c r="A428" t="s">
        <v>10</v>
      </c>
      <c r="B428" t="s">
        <v>962</v>
      </c>
      <c r="C428" t="s">
        <v>9</v>
      </c>
      <c r="D428" t="s">
        <v>1011</v>
      </c>
      <c r="E428" t="s">
        <v>1053</v>
      </c>
      <c r="F428" s="6">
        <v>1650</v>
      </c>
      <c r="G428" s="1">
        <v>0</v>
      </c>
      <c r="H428" s="3">
        <f>Tabla3[[#This Row],[B.I. IMPORT ADJUDICAT]]*Tabla3[[#This Row],[% IVA]]</f>
        <v>0</v>
      </c>
      <c r="I428" s="3">
        <f>Tabla3[[#This Row],[B.I. IMPORT ADJUDICAT]]+Tabla3[[#This Row],[IMPORT IVA]]</f>
        <v>1650</v>
      </c>
      <c r="J428" s="7" t="s">
        <v>1089</v>
      </c>
      <c r="K428" t="s">
        <v>1081</v>
      </c>
    </row>
    <row r="429" spans="1:11" x14ac:dyDescent="0.25">
      <c r="A429" s="14" t="s">
        <v>10</v>
      </c>
      <c r="B429" s="25" t="s">
        <v>555</v>
      </c>
      <c r="C429" s="25" t="s">
        <v>947</v>
      </c>
      <c r="D429" s="14" t="s">
        <v>604</v>
      </c>
      <c r="E429" s="14" t="s">
        <v>734</v>
      </c>
      <c r="F429" s="28">
        <v>817.5</v>
      </c>
      <c r="G429" s="16">
        <v>0.21</v>
      </c>
      <c r="H429" s="17">
        <f>Tabla3[[#This Row],[B.I. IMPORT ADJUDICAT]]*Tabla3[[#This Row],[% IVA]]</f>
        <v>171.67499999999998</v>
      </c>
      <c r="I429" s="17">
        <f>Tabla3[[#This Row],[B.I. IMPORT ADJUDICAT]]+Tabla3[[#This Row],[IMPORT IVA]]</f>
        <v>989.17499999999995</v>
      </c>
      <c r="J429" s="29" t="s">
        <v>840</v>
      </c>
      <c r="K429" s="14" t="s">
        <v>842</v>
      </c>
    </row>
    <row r="430" spans="1:11" x14ac:dyDescent="0.25">
      <c r="A430" t="s">
        <v>10</v>
      </c>
      <c r="B430" s="13" t="s">
        <v>330</v>
      </c>
      <c r="C430" t="s">
        <v>11</v>
      </c>
      <c r="D430" t="s">
        <v>434</v>
      </c>
      <c r="E430" s="4" t="s">
        <v>516</v>
      </c>
      <c r="F430" s="6">
        <v>100.5</v>
      </c>
      <c r="G430" s="1">
        <v>0</v>
      </c>
      <c r="H430" s="22">
        <f>Tabla3[[#This Row],[B.I. IMPORT ADJUDICAT]]*Tabla3[[#This Row],[% IVA]]</f>
        <v>0</v>
      </c>
      <c r="I430" s="22">
        <f>Tabla3[[#This Row],[B.I. IMPORT ADJUDICAT]]+Tabla3[[#This Row],[IMPORT IVA]]</f>
        <v>100.5</v>
      </c>
      <c r="J430" s="11" t="s">
        <v>117</v>
      </c>
      <c r="K430" t="s">
        <v>527</v>
      </c>
    </row>
    <row r="431" spans="1:11" x14ac:dyDescent="0.25">
      <c r="A431" t="s">
        <v>10</v>
      </c>
      <c r="B431" t="s">
        <v>994</v>
      </c>
      <c r="C431" t="s">
        <v>9</v>
      </c>
      <c r="D431" t="s">
        <v>1041</v>
      </c>
      <c r="E431" t="s">
        <v>1080</v>
      </c>
      <c r="F431" s="6">
        <v>1320</v>
      </c>
      <c r="G431" s="1">
        <v>0.21</v>
      </c>
      <c r="H431" s="3">
        <f>Tabla3[[#This Row],[B.I. IMPORT ADJUDICAT]]*Tabla3[[#This Row],[% IVA]]</f>
        <v>277.2</v>
      </c>
      <c r="I431" s="3">
        <f>Tabla3[[#This Row],[B.I. IMPORT ADJUDICAT]]+Tabla3[[#This Row],[IMPORT IVA]]</f>
        <v>1597.2</v>
      </c>
      <c r="J431" s="7" t="s">
        <v>114</v>
      </c>
      <c r="K431" t="s">
        <v>1081</v>
      </c>
    </row>
    <row r="432" spans="1:11" x14ac:dyDescent="0.25">
      <c r="A432" t="s">
        <v>10</v>
      </c>
      <c r="B432" t="s">
        <v>997</v>
      </c>
      <c r="C432" t="s">
        <v>9</v>
      </c>
      <c r="D432" t="s">
        <v>1042</v>
      </c>
      <c r="E432" t="s">
        <v>1080</v>
      </c>
      <c r="F432" s="6">
        <v>1000</v>
      </c>
      <c r="G432" s="1">
        <v>0.21</v>
      </c>
      <c r="H432" s="3">
        <f>Tabla3[[#This Row],[B.I. IMPORT ADJUDICAT]]*Tabla3[[#This Row],[% IVA]]</f>
        <v>210</v>
      </c>
      <c r="I432" s="3">
        <f>Tabla3[[#This Row],[B.I. IMPORT ADJUDICAT]]+Tabla3[[#This Row],[IMPORT IVA]]</f>
        <v>1210</v>
      </c>
      <c r="J432" s="7" t="s">
        <v>114</v>
      </c>
      <c r="K432" t="s">
        <v>1081</v>
      </c>
    </row>
    <row r="433" spans="1:11" x14ac:dyDescent="0.25">
      <c r="A433" s="14" t="s">
        <v>10</v>
      </c>
      <c r="B433" s="25" t="s">
        <v>566</v>
      </c>
      <c r="C433" s="25" t="s">
        <v>947</v>
      </c>
      <c r="D433" s="14" t="s">
        <v>653</v>
      </c>
      <c r="E433" s="14" t="s">
        <v>778</v>
      </c>
      <c r="F433" s="28">
        <v>2975.2</v>
      </c>
      <c r="G433" s="16">
        <v>0.21</v>
      </c>
      <c r="H433" s="17">
        <f>Tabla3[[#This Row],[B.I. IMPORT ADJUDICAT]]*Tabla3[[#This Row],[% IVA]]</f>
        <v>624.79199999999992</v>
      </c>
      <c r="I433" s="17">
        <f>Tabla3[[#This Row],[B.I. IMPORT ADJUDICAT]]+Tabla3[[#This Row],[IMPORT IVA]]</f>
        <v>3599.9919999999997</v>
      </c>
      <c r="J433" s="29" t="s">
        <v>529</v>
      </c>
      <c r="K433" s="14" t="s">
        <v>842</v>
      </c>
    </row>
    <row r="434" spans="1:11" x14ac:dyDescent="0.25">
      <c r="A434" t="s">
        <v>15</v>
      </c>
      <c r="B434" s="4" t="s">
        <v>52</v>
      </c>
      <c r="C434" t="s">
        <v>9</v>
      </c>
      <c r="D434" t="s">
        <v>86</v>
      </c>
      <c r="E434" t="s">
        <v>110</v>
      </c>
      <c r="F434" s="24">
        <v>163.19999999999999</v>
      </c>
      <c r="G434" s="1">
        <v>0.21</v>
      </c>
      <c r="H434" s="3">
        <f>Tabla3[[#This Row],[B.I. IMPORT ADJUDICAT]]*Tabla3[[#This Row],[% IVA]]</f>
        <v>34.271999999999998</v>
      </c>
      <c r="I434" s="3">
        <f>Tabla3[[#This Row],[B.I. IMPORT ADJUDICAT]]+Tabla3[[#This Row],[IMPORT IVA]]</f>
        <v>197.47199999999998</v>
      </c>
      <c r="K434" t="s">
        <v>120</v>
      </c>
    </row>
    <row r="435" spans="1:11" x14ac:dyDescent="0.25">
      <c r="A435" t="s">
        <v>10</v>
      </c>
      <c r="B435" s="13" t="s">
        <v>267</v>
      </c>
      <c r="C435" t="s">
        <v>14</v>
      </c>
      <c r="D435" t="s">
        <v>369</v>
      </c>
      <c r="E435" s="4" t="s">
        <v>475</v>
      </c>
      <c r="F435" s="6">
        <v>18950.75</v>
      </c>
      <c r="G435" s="1">
        <v>0.21</v>
      </c>
      <c r="H435" s="22">
        <f>Tabla3[[#This Row],[B.I. IMPORT ADJUDICAT]]*Tabla3[[#This Row],[% IVA]]</f>
        <v>3979.6574999999998</v>
      </c>
      <c r="I435" s="22">
        <f>Tabla3[[#This Row],[B.I. IMPORT ADJUDICAT]]+Tabla3[[#This Row],[IMPORT IVA]]</f>
        <v>22930.407500000001</v>
      </c>
      <c r="J435" s="11" t="s">
        <v>115</v>
      </c>
      <c r="K435" t="s">
        <v>583</v>
      </c>
    </row>
    <row r="436" spans="1:11" x14ac:dyDescent="0.25">
      <c r="A436" t="s">
        <v>10</v>
      </c>
      <c r="B436" s="13" t="s">
        <v>321</v>
      </c>
      <c r="C436" t="s">
        <v>11</v>
      </c>
      <c r="D436" t="s">
        <v>424</v>
      </c>
      <c r="E436" s="4" t="s">
        <v>100</v>
      </c>
      <c r="F436" s="6">
        <v>3818.71</v>
      </c>
      <c r="G436" s="1">
        <v>0.21</v>
      </c>
      <c r="H436" s="22">
        <f>Tabla3[[#This Row],[B.I. IMPORT ADJUDICAT]]*Tabla3[[#This Row],[% IVA]]</f>
        <v>801.92909999999995</v>
      </c>
      <c r="I436" s="22">
        <f>Tabla3[[#This Row],[B.I. IMPORT ADJUDICAT]]+Tabla3[[#This Row],[IMPORT IVA]]</f>
        <v>4620.6391000000003</v>
      </c>
      <c r="J436" s="11"/>
      <c r="K436" t="s">
        <v>527</v>
      </c>
    </row>
    <row r="437" spans="1:11" x14ac:dyDescent="0.25">
      <c r="A437" t="s">
        <v>15</v>
      </c>
      <c r="B437" s="4" t="s">
        <v>38</v>
      </c>
      <c r="C437" t="s">
        <v>11</v>
      </c>
      <c r="D437" t="s">
        <v>72</v>
      </c>
      <c r="E437" t="s">
        <v>100</v>
      </c>
      <c r="F437" s="24">
        <v>2343.13</v>
      </c>
      <c r="G437" s="1">
        <v>0.21</v>
      </c>
      <c r="H437" s="3">
        <f>Tabla3[[#This Row],[B.I. IMPORT ADJUDICAT]]*Tabla3[[#This Row],[% IVA]]</f>
        <v>492.0573</v>
      </c>
      <c r="I437" s="3">
        <f>Tabla3[[#This Row],[B.I. IMPORT ADJUDICAT]]+Tabla3[[#This Row],[IMPORT IVA]]</f>
        <v>2835.1873000000001</v>
      </c>
      <c r="J437" s="10"/>
      <c r="K437" t="s">
        <v>120</v>
      </c>
    </row>
    <row r="438" spans="1:11" x14ac:dyDescent="0.25">
      <c r="A438" t="s">
        <v>10</v>
      </c>
      <c r="B438" s="13" t="s">
        <v>253</v>
      </c>
      <c r="C438" t="s">
        <v>11</v>
      </c>
      <c r="D438" t="s">
        <v>354</v>
      </c>
      <c r="E438" s="4" t="s">
        <v>460</v>
      </c>
      <c r="F438" s="6">
        <v>613.13</v>
      </c>
      <c r="G438" s="1">
        <v>0.21</v>
      </c>
      <c r="H438" s="22">
        <f>Tabla3[[#This Row],[B.I. IMPORT ADJUDICAT]]*Tabla3[[#This Row],[% IVA]]</f>
        <v>128.75729999999999</v>
      </c>
      <c r="I438" s="22">
        <f>Tabla3[[#This Row],[B.I. IMPORT ADJUDICAT]]+Tabla3[[#This Row],[IMPORT IVA]]</f>
        <v>741.88729999999998</v>
      </c>
      <c r="J438" s="11" t="s">
        <v>528</v>
      </c>
      <c r="K438" t="s">
        <v>527</v>
      </c>
    </row>
    <row r="439" spans="1:11" x14ac:dyDescent="0.25">
      <c r="A439" t="s">
        <v>10</v>
      </c>
      <c r="B439" s="13" t="s">
        <v>279</v>
      </c>
      <c r="C439" t="s">
        <v>11</v>
      </c>
      <c r="D439" t="s">
        <v>381</v>
      </c>
      <c r="E439" s="4" t="s">
        <v>460</v>
      </c>
      <c r="F439" s="6">
        <v>1573.65</v>
      </c>
      <c r="G439" s="1">
        <v>0.21</v>
      </c>
      <c r="H439" s="22">
        <f>Tabla3[[#This Row],[B.I. IMPORT ADJUDICAT]]*Tabla3[[#This Row],[% IVA]]</f>
        <v>330.4665</v>
      </c>
      <c r="I439" s="22">
        <f>Tabla3[[#This Row],[B.I. IMPORT ADJUDICAT]]+Tabla3[[#This Row],[IMPORT IVA]]</f>
        <v>1904.1165000000001</v>
      </c>
      <c r="J439" s="11" t="s">
        <v>117</v>
      </c>
      <c r="K439" t="s">
        <v>527</v>
      </c>
    </row>
    <row r="440" spans="1:11" x14ac:dyDescent="0.25">
      <c r="A440" t="s">
        <v>10</v>
      </c>
      <c r="B440" s="13" t="s">
        <v>283</v>
      </c>
      <c r="C440" t="s">
        <v>14</v>
      </c>
      <c r="D440" t="s">
        <v>385</v>
      </c>
      <c r="E440" s="4" t="s">
        <v>460</v>
      </c>
      <c r="F440" s="6">
        <v>1496.77</v>
      </c>
      <c r="G440" s="1">
        <v>0.21</v>
      </c>
      <c r="H440" s="22">
        <f>Tabla3[[#This Row],[B.I. IMPORT ADJUDICAT]]*Tabla3[[#This Row],[% IVA]]</f>
        <v>314.32169999999996</v>
      </c>
      <c r="I440" s="22">
        <f>Tabla3[[#This Row],[B.I. IMPORT ADJUDICAT]]+Tabla3[[#This Row],[IMPORT IVA]]</f>
        <v>1811.0916999999999</v>
      </c>
      <c r="J440" s="11" t="s">
        <v>112</v>
      </c>
      <c r="K440" t="s">
        <v>583</v>
      </c>
    </row>
    <row r="441" spans="1:11" x14ac:dyDescent="0.25">
      <c r="A441" t="s">
        <v>10</v>
      </c>
      <c r="B441" s="13" t="s">
        <v>317</v>
      </c>
      <c r="C441" t="s">
        <v>14</v>
      </c>
      <c r="D441" t="s">
        <v>420</v>
      </c>
      <c r="E441" s="4" t="s">
        <v>460</v>
      </c>
      <c r="F441" s="6">
        <v>645.04999999999995</v>
      </c>
      <c r="G441" s="1">
        <v>0.21</v>
      </c>
      <c r="H441" s="22">
        <f>Tabla3[[#This Row],[B.I. IMPORT ADJUDICAT]]*Tabla3[[#This Row],[% IVA]]</f>
        <v>135.4605</v>
      </c>
      <c r="I441" s="22">
        <f>Tabla3[[#This Row],[B.I. IMPORT ADJUDICAT]]+Tabla3[[#This Row],[IMPORT IVA]]</f>
        <v>780.51049999999998</v>
      </c>
      <c r="J441" s="11" t="s">
        <v>112</v>
      </c>
      <c r="K441" t="s">
        <v>583</v>
      </c>
    </row>
    <row r="442" spans="1:11" x14ac:dyDescent="0.25">
      <c r="A442" t="s">
        <v>10</v>
      </c>
      <c r="B442" s="13" t="s">
        <v>324</v>
      </c>
      <c r="C442" t="s">
        <v>14</v>
      </c>
      <c r="D442" t="s">
        <v>427</v>
      </c>
      <c r="E442" s="4" t="s">
        <v>460</v>
      </c>
      <c r="F442" s="6">
        <v>12227.16</v>
      </c>
      <c r="G442" s="1">
        <v>0.21</v>
      </c>
      <c r="H442" s="22">
        <f>Tabla3[[#This Row],[B.I. IMPORT ADJUDICAT]]*Tabla3[[#This Row],[% IVA]]</f>
        <v>2567.7035999999998</v>
      </c>
      <c r="I442" s="22">
        <f>Tabla3[[#This Row],[B.I. IMPORT ADJUDICAT]]+Tabla3[[#This Row],[IMPORT IVA]]</f>
        <v>14794.863600000001</v>
      </c>
      <c r="J442" s="11" t="s">
        <v>536</v>
      </c>
      <c r="K442" t="s">
        <v>583</v>
      </c>
    </row>
    <row r="443" spans="1:11" x14ac:dyDescent="0.25">
      <c r="A443" t="s">
        <v>10</v>
      </c>
      <c r="B443" s="13" t="s">
        <v>324</v>
      </c>
      <c r="C443" t="s">
        <v>14</v>
      </c>
      <c r="D443" t="s">
        <v>428</v>
      </c>
      <c r="E443" s="4" t="s">
        <v>460</v>
      </c>
      <c r="F443" s="6">
        <v>7405.77</v>
      </c>
      <c r="G443" s="1">
        <v>0.21</v>
      </c>
      <c r="H443" s="22">
        <f>Tabla3[[#This Row],[B.I. IMPORT ADJUDICAT]]*Tabla3[[#This Row],[% IVA]]</f>
        <v>1555.2117000000001</v>
      </c>
      <c r="I443" s="22">
        <f>Tabla3[[#This Row],[B.I. IMPORT ADJUDICAT]]+Tabla3[[#This Row],[IMPORT IVA]]</f>
        <v>8960.9817000000003</v>
      </c>
      <c r="J443" s="11" t="s">
        <v>536</v>
      </c>
      <c r="K443" t="s">
        <v>583</v>
      </c>
    </row>
    <row r="444" spans="1:11" x14ac:dyDescent="0.25">
      <c r="A444" t="s">
        <v>10</v>
      </c>
      <c r="B444" s="13" t="s">
        <v>338</v>
      </c>
      <c r="C444" t="s">
        <v>14</v>
      </c>
      <c r="D444" t="s">
        <v>442</v>
      </c>
      <c r="E444" s="4" t="s">
        <v>460</v>
      </c>
      <c r="F444" s="6">
        <v>3125.87</v>
      </c>
      <c r="G444" s="1">
        <v>0.21</v>
      </c>
      <c r="H444" s="22">
        <f>Tabla3[[#This Row],[B.I. IMPORT ADJUDICAT]]*Tabla3[[#This Row],[% IVA]]</f>
        <v>656.43269999999995</v>
      </c>
      <c r="I444" s="22">
        <f>Tabla3[[#This Row],[B.I. IMPORT ADJUDICAT]]+Tabla3[[#This Row],[IMPORT IVA]]</f>
        <v>3782.3026999999997</v>
      </c>
      <c r="J444" s="11" t="s">
        <v>118</v>
      </c>
      <c r="K444" t="s">
        <v>583</v>
      </c>
    </row>
    <row r="445" spans="1:11" x14ac:dyDescent="0.25">
      <c r="A445" t="s">
        <v>10</v>
      </c>
      <c r="B445" s="13" t="s">
        <v>338</v>
      </c>
      <c r="C445" t="s">
        <v>14</v>
      </c>
      <c r="D445" t="s">
        <v>443</v>
      </c>
      <c r="E445" s="4" t="s">
        <v>460</v>
      </c>
      <c r="F445" s="6">
        <v>1515.54</v>
      </c>
      <c r="G445" s="1">
        <v>0.21</v>
      </c>
      <c r="H445" s="22">
        <f>Tabla3[[#This Row],[B.I. IMPORT ADJUDICAT]]*Tabla3[[#This Row],[% IVA]]</f>
        <v>318.26339999999999</v>
      </c>
      <c r="I445" s="22">
        <f>Tabla3[[#This Row],[B.I. IMPORT ADJUDICAT]]+Tabla3[[#This Row],[IMPORT IVA]]</f>
        <v>1833.8034</v>
      </c>
      <c r="J445" s="11" t="s">
        <v>119</v>
      </c>
      <c r="K445" t="s">
        <v>583</v>
      </c>
    </row>
    <row r="446" spans="1:11" x14ac:dyDescent="0.25">
      <c r="A446" t="s">
        <v>10</v>
      </c>
      <c r="B446" s="13" t="s">
        <v>352</v>
      </c>
      <c r="C446" t="s">
        <v>14</v>
      </c>
      <c r="D446" t="s">
        <v>457</v>
      </c>
      <c r="E446" s="4" t="s">
        <v>460</v>
      </c>
      <c r="F446" s="6">
        <v>5278.77</v>
      </c>
      <c r="G446" s="1">
        <v>0.21</v>
      </c>
      <c r="H446" s="22">
        <f>Tabla3[[#This Row],[B.I. IMPORT ADJUDICAT]]*Tabla3[[#This Row],[% IVA]]</f>
        <v>1108.5417</v>
      </c>
      <c r="I446" s="22">
        <f>Tabla3[[#This Row],[B.I. IMPORT ADJUDICAT]]+Tabla3[[#This Row],[IMPORT IVA]]</f>
        <v>6387.3117000000002</v>
      </c>
      <c r="J446" s="11" t="s">
        <v>534</v>
      </c>
      <c r="K446" t="s">
        <v>583</v>
      </c>
    </row>
    <row r="447" spans="1:11" x14ac:dyDescent="0.25">
      <c r="A447" s="14" t="s">
        <v>10</v>
      </c>
      <c r="B447" s="25" t="s">
        <v>564</v>
      </c>
      <c r="C447" s="25" t="s">
        <v>947</v>
      </c>
      <c r="D447" s="14" t="s">
        <v>613</v>
      </c>
      <c r="E447" s="25" t="s">
        <v>460</v>
      </c>
      <c r="F447" s="28">
        <v>1047.8699999999999</v>
      </c>
      <c r="G447" s="16">
        <v>0.21</v>
      </c>
      <c r="H447" s="17">
        <f>Tabla3[[#This Row],[B.I. IMPORT ADJUDICAT]]*Tabla3[[#This Row],[% IVA]]</f>
        <v>220.05269999999996</v>
      </c>
      <c r="I447" s="17">
        <f>Tabla3[[#This Row],[B.I. IMPORT ADJUDICAT]]+Tabla3[[#This Row],[IMPORT IVA]]</f>
        <v>1267.9226999999998</v>
      </c>
      <c r="J447" s="29" t="s">
        <v>115</v>
      </c>
      <c r="K447" s="14" t="s">
        <v>842</v>
      </c>
    </row>
    <row r="448" spans="1:11" x14ac:dyDescent="0.25">
      <c r="A448" s="14" t="s">
        <v>10</v>
      </c>
      <c r="B448" s="25" t="s">
        <v>568</v>
      </c>
      <c r="C448" s="25" t="s">
        <v>947</v>
      </c>
      <c r="D448" s="14" t="s">
        <v>708</v>
      </c>
      <c r="E448" s="14" t="s">
        <v>460</v>
      </c>
      <c r="F448" s="28">
        <v>162.37</v>
      </c>
      <c r="G448" s="16">
        <v>0.21</v>
      </c>
      <c r="H448" s="17">
        <f>Tabla3[[#This Row],[B.I. IMPORT ADJUDICAT]]*Tabla3[[#This Row],[% IVA]]</f>
        <v>34.097700000000003</v>
      </c>
      <c r="I448" s="17">
        <f>Tabla3[[#This Row],[B.I. IMPORT ADJUDICAT]]+Tabla3[[#This Row],[IMPORT IVA]]</f>
        <v>196.46770000000001</v>
      </c>
      <c r="J448" s="29" t="s">
        <v>118</v>
      </c>
      <c r="K448" s="14" t="s">
        <v>842</v>
      </c>
    </row>
    <row r="449" spans="1:11" x14ac:dyDescent="0.25">
      <c r="A449" s="14" t="s">
        <v>10</v>
      </c>
      <c r="B449" s="25" t="s">
        <v>572</v>
      </c>
      <c r="C449" s="14" t="s">
        <v>947</v>
      </c>
      <c r="D449" s="14" t="s">
        <v>712</v>
      </c>
      <c r="E449" s="14" t="s">
        <v>460</v>
      </c>
      <c r="F449" s="28">
        <v>338.61</v>
      </c>
      <c r="G449" s="16">
        <v>0.21</v>
      </c>
      <c r="H449" s="17">
        <f>Tabla3[[#This Row],[B.I. IMPORT ADJUDICAT]]*Tabla3[[#This Row],[% IVA]]</f>
        <v>71.108099999999993</v>
      </c>
      <c r="I449" s="17">
        <f>Tabla3[[#This Row],[B.I. IMPORT ADJUDICAT]]+Tabla3[[#This Row],[IMPORT IVA]]</f>
        <v>409.71809999999999</v>
      </c>
      <c r="J449" s="29" t="s">
        <v>112</v>
      </c>
      <c r="K449" s="14" t="s">
        <v>842</v>
      </c>
    </row>
    <row r="450" spans="1:11" x14ac:dyDescent="0.25">
      <c r="A450" s="14" t="s">
        <v>10</v>
      </c>
      <c r="B450" s="25" t="s">
        <v>573</v>
      </c>
      <c r="C450" s="14" t="s">
        <v>947</v>
      </c>
      <c r="D450" s="14" t="s">
        <v>713</v>
      </c>
      <c r="E450" s="14" t="s">
        <v>460</v>
      </c>
      <c r="F450" s="28">
        <v>1823.3</v>
      </c>
      <c r="G450" s="16">
        <v>0.21</v>
      </c>
      <c r="H450" s="17">
        <f>Tabla3[[#This Row],[B.I. IMPORT ADJUDICAT]]*Tabla3[[#This Row],[% IVA]]</f>
        <v>382.89299999999997</v>
      </c>
      <c r="I450" s="17">
        <f>Tabla3[[#This Row],[B.I. IMPORT ADJUDICAT]]+Tabla3[[#This Row],[IMPORT IVA]]</f>
        <v>2206.1929999999998</v>
      </c>
      <c r="J450" s="29" t="s">
        <v>112</v>
      </c>
      <c r="K450" s="14" t="s">
        <v>842</v>
      </c>
    </row>
    <row r="451" spans="1:11" x14ac:dyDescent="0.25">
      <c r="A451" s="14" t="s">
        <v>10</v>
      </c>
      <c r="B451" s="25" t="s">
        <v>579</v>
      </c>
      <c r="C451" s="14" t="s">
        <v>947</v>
      </c>
      <c r="D451" s="14" t="s">
        <v>719</v>
      </c>
      <c r="E451" s="14" t="s">
        <v>460</v>
      </c>
      <c r="F451" s="28">
        <v>695.5</v>
      </c>
      <c r="G451" s="16">
        <v>0.21</v>
      </c>
      <c r="H451" s="17">
        <f>Tabla3[[#This Row],[B.I. IMPORT ADJUDICAT]]*Tabla3[[#This Row],[% IVA]]</f>
        <v>146.05500000000001</v>
      </c>
      <c r="I451" s="17">
        <f>Tabla3[[#This Row],[B.I. IMPORT ADJUDICAT]]+Tabla3[[#This Row],[IMPORT IVA]]</f>
        <v>841.55500000000006</v>
      </c>
      <c r="J451" s="29" t="s">
        <v>112</v>
      </c>
      <c r="K451" s="14" t="s">
        <v>842</v>
      </c>
    </row>
    <row r="452" spans="1:11" x14ac:dyDescent="0.25">
      <c r="A452" s="14" t="s">
        <v>10</v>
      </c>
      <c r="B452" s="25" t="s">
        <v>580</v>
      </c>
      <c r="C452" s="14" t="s">
        <v>947</v>
      </c>
      <c r="D452" s="14" t="s">
        <v>720</v>
      </c>
      <c r="E452" s="14" t="s">
        <v>460</v>
      </c>
      <c r="F452" s="28">
        <v>2989.03</v>
      </c>
      <c r="G452" s="16">
        <v>0.21</v>
      </c>
      <c r="H452" s="17">
        <f>Tabla3[[#This Row],[B.I. IMPORT ADJUDICAT]]*Tabla3[[#This Row],[% IVA]]</f>
        <v>627.69630000000006</v>
      </c>
      <c r="I452" s="17">
        <f>Tabla3[[#This Row],[B.I. IMPORT ADJUDICAT]]+Tabla3[[#This Row],[IMPORT IVA]]</f>
        <v>3616.7263000000003</v>
      </c>
      <c r="J452" s="29" t="s">
        <v>112</v>
      </c>
      <c r="K452" s="14" t="s">
        <v>842</v>
      </c>
    </row>
    <row r="453" spans="1:11" x14ac:dyDescent="0.25">
      <c r="A453" s="14" t="s">
        <v>10</v>
      </c>
      <c r="B453" s="25" t="s">
        <v>566</v>
      </c>
      <c r="C453" s="25" t="s">
        <v>947</v>
      </c>
      <c r="D453" s="14" t="s">
        <v>686</v>
      </c>
      <c r="E453" s="14" t="s">
        <v>807</v>
      </c>
      <c r="F453" s="28">
        <v>158.13999999999999</v>
      </c>
      <c r="G453" s="16">
        <v>0.1</v>
      </c>
      <c r="H453" s="17">
        <f>Tabla3[[#This Row],[B.I. IMPORT ADJUDICAT]]*Tabla3[[#This Row],[% IVA]]</f>
        <v>15.814</v>
      </c>
      <c r="I453" s="17">
        <f>Tabla3[[#This Row],[B.I. IMPORT ADJUDICAT]]+Tabla3[[#This Row],[IMPORT IVA]]</f>
        <v>173.95399999999998</v>
      </c>
      <c r="J453" s="29" t="s">
        <v>529</v>
      </c>
      <c r="K453" s="14" t="s">
        <v>842</v>
      </c>
    </row>
    <row r="454" spans="1:11" x14ac:dyDescent="0.25">
      <c r="A454" s="14" t="s">
        <v>10</v>
      </c>
      <c r="B454" s="25" t="s">
        <v>566</v>
      </c>
      <c r="C454" s="25" t="s">
        <v>947</v>
      </c>
      <c r="D454" s="14" t="s">
        <v>686</v>
      </c>
      <c r="E454" s="14" t="s">
        <v>807</v>
      </c>
      <c r="F454" s="28">
        <v>4</v>
      </c>
      <c r="G454" s="16">
        <v>0.21</v>
      </c>
      <c r="H454" s="17">
        <f>Tabla3[[#This Row],[B.I. IMPORT ADJUDICAT]]*Tabla3[[#This Row],[% IVA]]</f>
        <v>0.84</v>
      </c>
      <c r="I454" s="17">
        <f>Tabla3[[#This Row],[B.I. IMPORT ADJUDICAT]]+Tabla3[[#This Row],[IMPORT IVA]]</f>
        <v>4.84</v>
      </c>
      <c r="J454" s="29" t="s">
        <v>529</v>
      </c>
      <c r="K454" s="14" t="s">
        <v>842</v>
      </c>
    </row>
    <row r="455" spans="1:11" x14ac:dyDescent="0.25">
      <c r="A455" t="s">
        <v>15</v>
      </c>
      <c r="B455" s="4" t="s">
        <v>45</v>
      </c>
      <c r="C455" t="s">
        <v>9</v>
      </c>
      <c r="D455" t="s">
        <v>78</v>
      </c>
      <c r="E455" t="s">
        <v>104</v>
      </c>
      <c r="F455" s="24">
        <v>519.01</v>
      </c>
      <c r="G455" s="1">
        <v>0.1</v>
      </c>
      <c r="H455" s="3">
        <f>Tabla3[[#This Row],[B.I. IMPORT ADJUDICAT]]*Tabla3[[#This Row],[% IVA]]</f>
        <v>51.901000000000003</v>
      </c>
      <c r="I455" s="3">
        <f>Tabla3[[#This Row],[B.I. IMPORT ADJUDICAT]]+Tabla3[[#This Row],[IMPORT IVA]]</f>
        <v>570.91099999999994</v>
      </c>
      <c r="J455" s="7"/>
      <c r="K455" t="s">
        <v>120</v>
      </c>
    </row>
    <row r="456" spans="1:11" x14ac:dyDescent="0.25">
      <c r="A456" t="s">
        <v>15</v>
      </c>
      <c r="B456" s="4" t="s">
        <v>45</v>
      </c>
      <c r="C456" t="s">
        <v>9</v>
      </c>
      <c r="D456" t="s">
        <v>79</v>
      </c>
      <c r="E456" t="s">
        <v>104</v>
      </c>
      <c r="F456" s="24">
        <v>24.79</v>
      </c>
      <c r="G456" s="1">
        <v>0.21</v>
      </c>
      <c r="H456" s="3">
        <f>Tabla3[[#This Row],[B.I. IMPORT ADJUDICAT]]*Tabla3[[#This Row],[% IVA]]</f>
        <v>5.2058999999999997</v>
      </c>
      <c r="I456" s="3">
        <f>Tabla3[[#This Row],[B.I. IMPORT ADJUDICAT]]+Tabla3[[#This Row],[IMPORT IVA]]</f>
        <v>29.995899999999999</v>
      </c>
      <c r="J456" s="7"/>
      <c r="K456" t="s">
        <v>120</v>
      </c>
    </row>
    <row r="457" spans="1:11" x14ac:dyDescent="0.25">
      <c r="A457" t="s">
        <v>10</v>
      </c>
      <c r="B457" t="s">
        <v>176</v>
      </c>
      <c r="C457" t="s">
        <v>11</v>
      </c>
      <c r="D457" t="s">
        <v>193</v>
      </c>
      <c r="E457" t="s">
        <v>210</v>
      </c>
      <c r="F457" s="6">
        <v>279.98</v>
      </c>
      <c r="G457" s="1">
        <v>0</v>
      </c>
      <c r="H457" s="22">
        <f>Tabla3[[#This Row],[B.I. IMPORT ADJUDICAT]]*Tabla3[[#This Row],[% IVA]]</f>
        <v>0</v>
      </c>
      <c r="I457" s="22">
        <f>Tabla3[[#This Row],[B.I. IMPORT ADJUDICAT]]+Tabla3[[#This Row],[IMPORT IVA]]</f>
        <v>279.98</v>
      </c>
      <c r="J457" s="10"/>
      <c r="K457" t="s">
        <v>584</v>
      </c>
    </row>
    <row r="458" spans="1:11" x14ac:dyDescent="0.25">
      <c r="A458" t="s">
        <v>10</v>
      </c>
      <c r="B458" s="4" t="s">
        <v>1130</v>
      </c>
      <c r="C458" t="s">
        <v>9</v>
      </c>
      <c r="D458" t="s">
        <v>1183</v>
      </c>
      <c r="E458" t="s">
        <v>1229</v>
      </c>
      <c r="F458" s="2">
        <v>316.13</v>
      </c>
      <c r="G458" s="1">
        <v>0.21</v>
      </c>
      <c r="H458" s="3">
        <f>Tabla3[[#This Row],[B.I. IMPORT ADJUDICAT]]*Tabla3[[#This Row],[% IVA]]</f>
        <v>66.387299999999996</v>
      </c>
      <c r="I458" s="3">
        <f>Tabla3[[#This Row],[B.I. IMPORT ADJUDICAT]]+Tabla3[[#This Row],[IMPORT IVA]]</f>
        <v>382.51729999999998</v>
      </c>
      <c r="J458" s="5" t="s">
        <v>112</v>
      </c>
      <c r="K458" t="s">
        <v>120</v>
      </c>
    </row>
    <row r="459" spans="1:11" x14ac:dyDescent="0.25">
      <c r="A459" s="19" t="s">
        <v>10</v>
      </c>
      <c r="B459" s="19" t="s">
        <v>151</v>
      </c>
      <c r="C459" s="19" t="s">
        <v>9</v>
      </c>
      <c r="D459" s="19" t="s">
        <v>160</v>
      </c>
      <c r="E459" s="19" t="s">
        <v>166</v>
      </c>
      <c r="F459" s="20">
        <v>375</v>
      </c>
      <c r="G459" s="21">
        <v>0</v>
      </c>
      <c r="H459" s="22">
        <f>Tabla3[[#This Row],[B.I. IMPORT ADJUDICAT]]*Tabla3[[#This Row],[% IVA]]</f>
        <v>0</v>
      </c>
      <c r="I459" s="22">
        <f>Tabla3[[#This Row],[B.I. IMPORT ADJUDICAT]]+Tabla3[[#This Row],[IMPORT IVA]]</f>
        <v>375</v>
      </c>
      <c r="J459" s="23" t="s">
        <v>169</v>
      </c>
      <c r="K459" s="19" t="s">
        <v>172</v>
      </c>
    </row>
    <row r="460" spans="1:11" x14ac:dyDescent="0.25">
      <c r="A460" t="s">
        <v>10</v>
      </c>
      <c r="B460" s="4" t="s">
        <v>240</v>
      </c>
      <c r="C460" t="s">
        <v>11</v>
      </c>
      <c r="D460" t="s">
        <v>242</v>
      </c>
      <c r="E460" t="s">
        <v>247</v>
      </c>
      <c r="F460" s="6">
        <v>992.15</v>
      </c>
      <c r="G460" s="1">
        <v>0.21</v>
      </c>
      <c r="H460" s="3">
        <f>Tabla3[[#This Row],[B.I. IMPORT ADJUDICAT]]*Tabla3[[#This Row],[% IVA]]</f>
        <v>208.35149999999999</v>
      </c>
      <c r="I460" s="3">
        <f>Tabla3[[#This Row],[B.I. IMPORT ADJUDICAT]]+Tabla3[[#This Row],[IMPORT IVA]]</f>
        <v>1200.5014999999999</v>
      </c>
      <c r="K460" t="s">
        <v>248</v>
      </c>
    </row>
    <row r="461" spans="1:11" x14ac:dyDescent="0.25">
      <c r="A461" t="s">
        <v>10</v>
      </c>
      <c r="B461" s="13" t="s">
        <v>304</v>
      </c>
      <c r="C461" t="s">
        <v>11</v>
      </c>
      <c r="D461" t="s">
        <v>407</v>
      </c>
      <c r="E461" s="4" t="s">
        <v>502</v>
      </c>
      <c r="F461" s="6">
        <v>57</v>
      </c>
      <c r="G461" s="1">
        <v>0.04</v>
      </c>
      <c r="H461" s="22">
        <f>Tabla3[[#This Row],[B.I. IMPORT ADJUDICAT]]*Tabla3[[#This Row],[% IVA]]</f>
        <v>2.2800000000000002</v>
      </c>
      <c r="I461" s="22">
        <f>Tabla3[[#This Row],[B.I. IMPORT ADJUDICAT]]+Tabla3[[#This Row],[IMPORT IVA]]</f>
        <v>59.28</v>
      </c>
      <c r="J461" s="11"/>
      <c r="K461" t="s">
        <v>527</v>
      </c>
    </row>
    <row r="462" spans="1:11" x14ac:dyDescent="0.25">
      <c r="A462" s="14" t="s">
        <v>10</v>
      </c>
      <c r="B462" s="25" t="s">
        <v>548</v>
      </c>
      <c r="C462" s="25" t="s">
        <v>947</v>
      </c>
      <c r="D462" s="14" t="s">
        <v>597</v>
      </c>
      <c r="E462" s="25" t="s">
        <v>727</v>
      </c>
      <c r="F462" s="28">
        <v>2700</v>
      </c>
      <c r="G462" s="16">
        <v>0.21</v>
      </c>
      <c r="H462" s="17">
        <f>Tabla3[[#This Row],[B.I. IMPORT ADJUDICAT]]*Tabla3[[#This Row],[% IVA]]</f>
        <v>567</v>
      </c>
      <c r="I462" s="17">
        <f>Tabla3[[#This Row],[B.I. IMPORT ADJUDICAT]]+Tabla3[[#This Row],[IMPORT IVA]]</f>
        <v>3267</v>
      </c>
      <c r="J462" s="29" t="s">
        <v>169</v>
      </c>
      <c r="K462" s="14" t="s">
        <v>842</v>
      </c>
    </row>
    <row r="463" spans="1:11" x14ac:dyDescent="0.25">
      <c r="A463" t="s">
        <v>10</v>
      </c>
      <c r="B463" t="s">
        <v>971</v>
      </c>
      <c r="C463" t="s">
        <v>9</v>
      </c>
      <c r="D463" t="s">
        <v>1021</v>
      </c>
      <c r="E463" t="s">
        <v>1062</v>
      </c>
      <c r="F463" s="6">
        <v>2800</v>
      </c>
      <c r="G463" s="1">
        <v>0</v>
      </c>
      <c r="H463" s="3">
        <f>Tabla3[[#This Row],[B.I. IMPORT ADJUDICAT]]*Tabla3[[#This Row],[% IVA]]</f>
        <v>0</v>
      </c>
      <c r="I463" s="3">
        <f>Tabla3[[#This Row],[B.I. IMPORT ADJUDICAT]]+Tabla3[[#This Row],[IMPORT IVA]]</f>
        <v>2800</v>
      </c>
      <c r="J463" s="5" t="s">
        <v>1086</v>
      </c>
      <c r="K463" t="s">
        <v>1081</v>
      </c>
    </row>
  </sheetData>
  <phoneticPr fontId="3"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E023646-F970-4285-8C2E-742EF69FDDF8}">
          <x14:formula1>
            <xm:f>BD!$A$2:$A$5</xm:f>
          </x14:formula1>
          <xm:sqref>A2:A463</xm:sqref>
        </x14:dataValidation>
        <x14:dataValidation type="list" allowBlank="1" showInputMessage="1" showErrorMessage="1" xr:uid="{63DB50B3-A538-4E64-8B42-3982FFCC8AB8}">
          <x14:formula1>
            <xm:f>BD!$C$2:$C$5</xm:f>
          </x14:formula1>
          <xm:sqref>C2:C463</xm:sqref>
        </x14:dataValidation>
        <x14:dataValidation type="list" allowBlank="1" showInputMessage="1" showErrorMessage="1" xr:uid="{EA7B0206-6B85-40C3-B725-94FAE392EF2B}">
          <x14:formula1>
            <xm:f>BD!$E$2:$E$5</xm:f>
          </x14:formula1>
          <xm:sqref>G2:G463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5" sqref="C5"/>
    </sheetView>
  </sheetViews>
  <sheetFormatPr baseColWidth="10" defaultColWidth="11.42578125" defaultRowHeight="15" x14ac:dyDescent="0.25"/>
  <cols>
    <col min="1" max="1" width="12.85546875" customWidth="1"/>
    <col min="3" max="3" width="19.28515625" customWidth="1"/>
  </cols>
  <sheetData>
    <row r="1" spans="1:5" x14ac:dyDescent="0.25">
      <c r="A1" t="s">
        <v>0</v>
      </c>
      <c r="C1" t="s">
        <v>17</v>
      </c>
      <c r="E1" t="s">
        <v>18</v>
      </c>
    </row>
    <row r="2" spans="1:5" x14ac:dyDescent="0.25">
      <c r="A2" t="s">
        <v>15</v>
      </c>
      <c r="C2" t="s">
        <v>14</v>
      </c>
      <c r="E2" s="1">
        <v>0</v>
      </c>
    </row>
    <row r="3" spans="1:5" x14ac:dyDescent="0.25">
      <c r="A3" t="s">
        <v>10</v>
      </c>
      <c r="C3" t="s">
        <v>9</v>
      </c>
      <c r="E3" s="1">
        <v>0.04</v>
      </c>
    </row>
    <row r="4" spans="1:5" x14ac:dyDescent="0.25">
      <c r="A4" t="s">
        <v>13</v>
      </c>
      <c r="C4" t="s">
        <v>11</v>
      </c>
      <c r="E4" s="1">
        <v>0.1</v>
      </c>
    </row>
    <row r="5" spans="1:5" x14ac:dyDescent="0.25">
      <c r="A5" t="s">
        <v>16</v>
      </c>
      <c r="C5" t="s">
        <v>19</v>
      </c>
      <c r="E5" s="1">
        <v>0.21</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BD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Angeles Cespedes Tejada</dc:creator>
  <cp:lastModifiedBy>Rafel Sanchez Robles</cp:lastModifiedBy>
  <cp:lastPrinted>2022-02-15T12:30:07Z</cp:lastPrinted>
  <dcterms:created xsi:type="dcterms:W3CDTF">2020-06-18T10:49:34Z</dcterms:created>
  <dcterms:modified xsi:type="dcterms:W3CDTF">2022-08-17T11:40:37Z</dcterms:modified>
</cp:coreProperties>
</file>