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Maria Ballus\Desktop\AUTOLIQUIDACIONS 2025\"/>
    </mc:Choice>
  </mc:AlternateContent>
  <xr:revisionPtr revIDLastSave="0" documentId="8_{B1A37321-9035-4751-9A36-EED4E332C5D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.Menor" sheetId="16" r:id="rId1"/>
    <sheet name="Comunicació Prèvia" sheetId="15" r:id="rId2"/>
    <sheet name="Supor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5" l="1"/>
  <c r="J28" i="15" l="1"/>
  <c r="J30" i="15" s="1"/>
  <c r="J24" i="15"/>
  <c r="J27" i="16"/>
  <c r="J20" i="16"/>
  <c r="J24" i="16" s="1"/>
  <c r="J25" i="16" s="1"/>
  <c r="J2" i="16"/>
  <c r="J29" i="16" l="1"/>
  <c r="J31" i="16" s="1"/>
  <c r="J36" i="16" s="1"/>
  <c r="J32" i="15"/>
  <c r="J25" i="15"/>
  <c r="J38" i="15" l="1"/>
  <c r="J37" i="15"/>
  <c r="J36" i="15"/>
  <c r="J41" i="15" s="1"/>
  <c r="J1" i="15"/>
</calcChain>
</file>

<file path=xl/sharedStrings.xml><?xml version="1.0" encoding="utf-8"?>
<sst xmlns="http://schemas.openxmlformats.org/spreadsheetml/2006/main" count="71" uniqueCount="52">
  <si>
    <t>Expedient Núm  :</t>
  </si>
  <si>
    <t>Contribuent, Sr/a :</t>
  </si>
  <si>
    <t>DNI/NIF :</t>
  </si>
  <si>
    <t>Situació de l'obra :</t>
  </si>
  <si>
    <t>Classe d'obra :</t>
  </si>
  <si>
    <t>Pressupost de l'obra segons projecte : (BASE LIQUIDABLE ) =</t>
  </si>
  <si>
    <t>TOTAL AUTOLIQUIDACIÓ</t>
  </si>
  <si>
    <t>Unts.</t>
  </si>
  <si>
    <t>Tot el dia</t>
  </si>
  <si>
    <t>Obra Menor</t>
  </si>
  <si>
    <t>Ref. cadastral:</t>
  </si>
  <si>
    <t>Fins a 10 hores</t>
  </si>
  <si>
    <t>Fins a 4 hores</t>
  </si>
  <si>
    <t>Altres</t>
  </si>
  <si>
    <t>Categoria Especial</t>
  </si>
  <si>
    <t>Categoria 1ª</t>
  </si>
  <si>
    <t>Categoria 2ª</t>
  </si>
  <si>
    <t>Forma de Pagament:</t>
  </si>
  <si>
    <t>TOTAL Taxa expedició llicència</t>
  </si>
  <si>
    <t>Taxa expedició de llicencia obres menors subjectes a llicència</t>
  </si>
  <si>
    <t>Taxa llicència per comunicació prèvia obres</t>
  </si>
  <si>
    <t>Comunicació prèvia de primera utilització</t>
  </si>
  <si>
    <t>Obres Tipus A</t>
  </si>
  <si>
    <t>Obres Tipus B</t>
  </si>
  <si>
    <t>Nota:</t>
  </si>
  <si>
    <t>Les obres tipus B corresponen a obres i actuacions a l'interior de locals que no modifiquin la distribució, estructures, façana i no alterin les condicions de l'activitant existent</t>
  </si>
  <si>
    <t>Modificació no substancial d'una llicència</t>
  </si>
  <si>
    <t>Canvi de titularitat d'una llicència urbanística per transmissió de la finca</t>
  </si>
  <si>
    <t>Bonificació ICIO</t>
  </si>
  <si>
    <t>Impost d'obres i construccions (ICIO) :</t>
  </si>
  <si>
    <t>Article 8.1 - 40%</t>
  </si>
  <si>
    <t>Article 8.1 - 90%</t>
  </si>
  <si>
    <t>Article 8.2 - 90% - Façanes</t>
  </si>
  <si>
    <t>Article 8.5 - 50% - Sistemes aprof. Energia solar</t>
  </si>
  <si>
    <t>Article 8.6 - 50% - Retirada cobertes fibrociment</t>
  </si>
  <si>
    <t>OF I03</t>
  </si>
  <si>
    <t>TOTAL ICIO</t>
  </si>
  <si>
    <t>OF T06</t>
  </si>
  <si>
    <t>Article 6.1 - 90% - Entitats sense ànim de lucre</t>
  </si>
  <si>
    <t>Article 6.2 - 50% - Noves inst.sist.aprof.energia solar</t>
  </si>
  <si>
    <t>Article 6.3 -100% - Adm.públiques - actuació en benefici públic</t>
  </si>
  <si>
    <t>Article 6.4 - 90% - Qualificació Energètica A - Obra nova/Rehabilitació</t>
  </si>
  <si>
    <t>Article 6.1 - 90% - Ascensors / supressió barretes arquitectòniques</t>
  </si>
  <si>
    <t>Article 8.4 - 90% - Ascensors / supressió barreres arquitectòniques</t>
  </si>
  <si>
    <t>Bonificació taxa</t>
  </si>
  <si>
    <r>
      <t xml:space="preserve">AUTOLIQUIDACIÓ PER LLICÈNCIA D'OBRES MENORS  </t>
    </r>
    <r>
      <rPr>
        <b/>
        <sz val="14"/>
        <color indexed="9"/>
        <rFont val="Arial"/>
        <family val="2"/>
      </rPr>
      <t xml:space="preserve"> 2024</t>
    </r>
  </si>
  <si>
    <t>TOTAL Taxa comunicació prèvia</t>
  </si>
  <si>
    <t xml:space="preserve">      Entitat Municipal Descentralitzada de l'Estartit</t>
  </si>
  <si>
    <t>- Targeta bancària a l'Oficina de l'EMD,  situada al C. Del Port, 25.</t>
  </si>
  <si>
    <r>
      <t xml:space="preserve">- Transferència bancària al compte </t>
    </r>
    <r>
      <rPr>
        <b/>
        <sz val="10"/>
        <rFont val="Arial"/>
        <family val="2"/>
      </rPr>
      <t>ES58 2100 0903 2402 0020 3693</t>
    </r>
    <r>
      <rPr>
        <sz val="10"/>
        <rFont val="Arial"/>
        <family val="2"/>
      </rPr>
      <t xml:space="preserve"> - cal indicar el número d'expedient o de registre d'entrada al concepte de la transferència</t>
    </r>
  </si>
  <si>
    <t>- Targeta bancària a l'Oficina de l'EMD, situada al C. Del Port, 25.</t>
  </si>
  <si>
    <r>
      <t xml:space="preserve">AUTOLIQUIDACIÓ PER COMUNICACIÓ PRÈVIA D'OBRES  </t>
    </r>
    <r>
      <rPr>
        <b/>
        <sz val="14"/>
        <color indexed="9"/>
        <rFont val="Arial"/>
        <family val="2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</si>
</sst>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403];\-#,##0.00\ [$€-403]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5"/>
      <color indexed="9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11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5"/>
      <color indexed="9"/>
      <name val="Arial"/>
      <family val="2"/>
    </font>
    <font>
      <sz val="10"/>
      <color indexed="22"/>
      <name val="Arial"/>
      <family val="2"/>
    </font>
    <font>
      <sz val="10"/>
      <color indexed="11"/>
      <name val="Arial"/>
      <family val="2"/>
    </font>
    <font>
      <b/>
      <sz val="9.5"/>
      <name val="Arial"/>
      <family val="2"/>
    </font>
    <font>
      <b/>
      <sz val="9.5"/>
      <color indexed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8"/>
      <color rgb="FF000000"/>
      <name val="Tahoma"/>
      <family val="2"/>
    </font>
    <font>
      <b/>
      <sz val="8"/>
      <color theme="0"/>
      <name val="Arial"/>
      <family val="2"/>
    </font>
    <font>
      <b/>
      <sz val="8"/>
      <color theme="4"/>
      <name val="Arial"/>
      <family val="2"/>
    </font>
    <font>
      <b/>
      <sz val="8"/>
      <color theme="8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8" fillId="0" borderId="0" xfId="0" applyFont="1"/>
    <xf numFmtId="0" fontId="4" fillId="0" borderId="0" xfId="0" applyFont="1"/>
    <xf numFmtId="0" fontId="11" fillId="0" borderId="0" xfId="0" applyFont="1"/>
    <xf numFmtId="0" fontId="1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16" fillId="0" borderId="0" xfId="0" applyFont="1"/>
    <xf numFmtId="0" fontId="16" fillId="0" borderId="0" xfId="0" applyFont="1" applyProtection="1">
      <protection locked="0"/>
    </xf>
    <xf numFmtId="0" fontId="13" fillId="0" borderId="1" xfId="0" applyFont="1" applyBorder="1"/>
    <xf numFmtId="0" fontId="18" fillId="0" borderId="0" xfId="0" applyFont="1"/>
    <xf numFmtId="0" fontId="16" fillId="0" borderId="2" xfId="0" applyFont="1" applyBorder="1" applyProtection="1">
      <protection locked="0" hidden="1"/>
    </xf>
    <xf numFmtId="0" fontId="16" fillId="0" borderId="0" xfId="0" applyFont="1" applyProtection="1">
      <protection locked="0" hidden="1"/>
    </xf>
    <xf numFmtId="0" fontId="13" fillId="0" borderId="3" xfId="0" applyFont="1" applyBorder="1"/>
    <xf numFmtId="0" fontId="20" fillId="0" borderId="0" xfId="0" applyFont="1"/>
    <xf numFmtId="44" fontId="20" fillId="2" borderId="6" xfId="1" applyFont="1" applyFill="1" applyBorder="1"/>
    <xf numFmtId="44" fontId="21" fillId="2" borderId="6" xfId="1" applyFont="1" applyFill="1" applyBorder="1"/>
    <xf numFmtId="4" fontId="20" fillId="0" borderId="0" xfId="0" applyNumberFormat="1" applyFont="1"/>
    <xf numFmtId="44" fontId="20" fillId="2" borderId="5" xfId="1" applyFont="1" applyFill="1" applyBorder="1"/>
    <xf numFmtId="0" fontId="22" fillId="0" borderId="4" xfId="0" applyFont="1" applyBorder="1"/>
    <xf numFmtId="0" fontId="24" fillId="0" borderId="0" xfId="0" applyFont="1" applyProtection="1">
      <protection locked="0" hidden="1"/>
    </xf>
    <xf numFmtId="44" fontId="20" fillId="2" borderId="7" xfId="1" applyFont="1" applyFill="1" applyBorder="1"/>
    <xf numFmtId="0" fontId="9" fillId="0" borderId="0" xfId="0" applyFont="1" applyAlignment="1">
      <alignment horizontal="center"/>
    </xf>
    <xf numFmtId="0" fontId="24" fillId="0" borderId="0" xfId="0" applyFont="1" applyProtection="1">
      <protection locked="0"/>
    </xf>
    <xf numFmtId="164" fontId="20" fillId="2" borderId="6" xfId="1" applyNumberFormat="1" applyFont="1" applyFill="1" applyBorder="1" applyProtection="1">
      <protection locked="0"/>
    </xf>
    <xf numFmtId="0" fontId="1" fillId="0" borderId="0" xfId="0" quotePrefix="1" applyFont="1"/>
    <xf numFmtId="0" fontId="6" fillId="0" borderId="2" xfId="0" applyFont="1" applyBorder="1" applyProtection="1">
      <protection locked="0" hidden="1"/>
    </xf>
    <xf numFmtId="0" fontId="1" fillId="0" borderId="1" xfId="0" applyFont="1" applyBorder="1"/>
    <xf numFmtId="0" fontId="1" fillId="0" borderId="0" xfId="0" applyFont="1" applyProtection="1">
      <protection locked="0"/>
    </xf>
    <xf numFmtId="0" fontId="1" fillId="0" borderId="0" xfId="2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 applyProtection="1">
      <alignment horizontal="left"/>
      <protection locked="0"/>
    </xf>
    <xf numFmtId="0" fontId="6" fillId="0" borderId="0" xfId="2" applyFont="1"/>
    <xf numFmtId="0" fontId="6" fillId="0" borderId="0" xfId="2" applyFont="1" applyProtection="1">
      <protection locked="0"/>
    </xf>
    <xf numFmtId="0" fontId="20" fillId="0" borderId="0" xfId="2" applyFont="1"/>
    <xf numFmtId="0" fontId="1" fillId="0" borderId="1" xfId="2" applyBorder="1"/>
    <xf numFmtId="0" fontId="24" fillId="0" borderId="0" xfId="2" applyFont="1" applyProtection="1">
      <protection locked="0" hidden="1"/>
    </xf>
    <xf numFmtId="0" fontId="6" fillId="0" borderId="2" xfId="2" applyFont="1" applyBorder="1" applyProtection="1">
      <protection locked="0" hidden="1"/>
    </xf>
    <xf numFmtId="0" fontId="6" fillId="0" borderId="0" xfId="2" applyFont="1" applyProtection="1">
      <protection locked="0" hidden="1"/>
    </xf>
    <xf numFmtId="44" fontId="20" fillId="0" borderId="0" xfId="1" applyFont="1" applyFill="1" applyBorder="1"/>
    <xf numFmtId="0" fontId="8" fillId="0" borderId="0" xfId="2" applyFont="1"/>
    <xf numFmtId="0" fontId="7" fillId="0" borderId="0" xfId="2" applyFont="1" applyProtection="1">
      <protection locked="0"/>
    </xf>
    <xf numFmtId="4" fontId="20" fillId="0" borderId="0" xfId="2" applyNumberFormat="1" applyFont="1"/>
    <xf numFmtId="0" fontId="9" fillId="0" borderId="0" xfId="2" applyFont="1" applyAlignment="1">
      <alignment horizontal="center"/>
    </xf>
    <xf numFmtId="0" fontId="23" fillId="0" borderId="0" xfId="2" applyFont="1"/>
    <xf numFmtId="0" fontId="10" fillId="0" borderId="5" xfId="2" applyFont="1" applyBorder="1" applyAlignment="1" applyProtection="1">
      <alignment horizontal="center"/>
      <protection locked="0"/>
    </xf>
    <xf numFmtId="0" fontId="19" fillId="0" borderId="0" xfId="2" applyFont="1"/>
    <xf numFmtId="0" fontId="24" fillId="0" borderId="0" xfId="2" applyFont="1" applyProtection="1">
      <protection locked="0"/>
    </xf>
    <xf numFmtId="1" fontId="12" fillId="0" borderId="0" xfId="2" applyNumberFormat="1" applyFont="1" applyAlignment="1">
      <alignment horizontal="center"/>
    </xf>
    <xf numFmtId="44" fontId="15" fillId="2" borderId="12" xfId="1" applyFont="1" applyFill="1" applyBorder="1"/>
    <xf numFmtId="0" fontId="1" fillId="0" borderId="0" xfId="2" applyProtection="1">
      <protection locked="0"/>
    </xf>
    <xf numFmtId="44" fontId="20" fillId="0" borderId="0" xfId="1" applyFont="1" applyFill="1" applyBorder="1" applyProtection="1">
      <protection locked="0"/>
    </xf>
    <xf numFmtId="0" fontId="22" fillId="0" borderId="4" xfId="2" applyFont="1" applyBorder="1"/>
    <xf numFmtId="0" fontId="1" fillId="0" borderId="3" xfId="2" applyBorder="1"/>
    <xf numFmtId="44" fontId="20" fillId="2" borderId="12" xfId="1" applyFont="1" applyFill="1" applyBorder="1"/>
    <xf numFmtId="0" fontId="26" fillId="0" borderId="0" xfId="2" applyFont="1" applyProtection="1">
      <protection locked="0"/>
    </xf>
    <xf numFmtId="0" fontId="17" fillId="0" borderId="0" xfId="0" applyFont="1"/>
    <xf numFmtId="0" fontId="24" fillId="0" borderId="0" xfId="2" applyFont="1"/>
    <xf numFmtId="44" fontId="15" fillId="0" borderId="0" xfId="1" applyFont="1" applyFill="1" applyBorder="1"/>
    <xf numFmtId="0" fontId="10" fillId="0" borderId="0" xfId="2" applyFont="1" applyAlignment="1" applyProtection="1">
      <alignment horizontal="center"/>
      <protection locked="0"/>
    </xf>
    <xf numFmtId="10" fontId="13" fillId="0" borderId="1" xfId="0" applyNumberFormat="1" applyFont="1" applyBorder="1" applyAlignment="1">
      <alignment horizontal="left"/>
    </xf>
    <xf numFmtId="0" fontId="18" fillId="0" borderId="0" xfId="0" applyFont="1" applyProtection="1">
      <protection locked="0"/>
    </xf>
    <xf numFmtId="44" fontId="20" fillId="2" borderId="7" xfId="1" applyFont="1" applyFill="1" applyBorder="1" applyProtection="1">
      <protection locked="0"/>
    </xf>
    <xf numFmtId="0" fontId="13" fillId="3" borderId="0" xfId="0" applyFont="1" applyFill="1"/>
    <xf numFmtId="14" fontId="27" fillId="0" borderId="0" xfId="0" applyNumberFormat="1" applyFont="1"/>
    <xf numFmtId="44" fontId="15" fillId="2" borderId="1" xfId="1" applyFont="1" applyFill="1" applyBorder="1"/>
    <xf numFmtId="0" fontId="9" fillId="0" borderId="13" xfId="0" applyFont="1" applyBorder="1" applyAlignment="1" applyProtection="1">
      <alignment horizontal="center"/>
      <protection locked="0"/>
    </xf>
    <xf numFmtId="0" fontId="1" fillId="4" borderId="0" xfId="2" applyFill="1"/>
    <xf numFmtId="14" fontId="28" fillId="0" borderId="0" xfId="2" applyNumberFormat="1" applyFont="1"/>
    <xf numFmtId="0" fontId="3" fillId="4" borderId="0" xfId="2" applyFont="1" applyFill="1"/>
    <xf numFmtId="0" fontId="3" fillId="3" borderId="0" xfId="0" applyFont="1" applyFill="1"/>
    <xf numFmtId="0" fontId="2" fillId="0" borderId="0" xfId="2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0" fontId="1" fillId="0" borderId="0" xfId="0" quotePrefix="1" applyFont="1" applyAlignment="1">
      <alignment horizontal="left" vertical="justify"/>
    </xf>
    <xf numFmtId="0" fontId="5" fillId="3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16" fillId="2" borderId="8" xfId="0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4" fillId="2" borderId="0" xfId="2" applyFont="1" applyFill="1" applyAlignment="1" applyProtection="1">
      <alignment horizontal="left"/>
      <protection locked="0"/>
    </xf>
    <xf numFmtId="0" fontId="1" fillId="0" borderId="0" xfId="2" applyAlignment="1">
      <alignment horizontal="left" vertical="distributed"/>
    </xf>
    <xf numFmtId="0" fontId="5" fillId="4" borderId="0" xfId="2" applyFont="1" applyFill="1" applyAlignment="1">
      <alignment horizontal="center" vertical="center"/>
    </xf>
    <xf numFmtId="49" fontId="2" fillId="2" borderId="1" xfId="2" applyNumberFormat="1" applyFont="1" applyFill="1" applyBorder="1" applyAlignment="1" applyProtection="1">
      <alignment horizontal="center"/>
      <protection locked="0"/>
    </xf>
    <xf numFmtId="0" fontId="6" fillId="2" borderId="8" xfId="2" applyFont="1" applyFill="1" applyBorder="1" applyAlignment="1" applyProtection="1">
      <alignment horizontal="left"/>
      <protection locked="0"/>
    </xf>
    <xf numFmtId="0" fontId="6" fillId="2" borderId="9" xfId="2" applyFont="1" applyFill="1" applyBorder="1" applyAlignment="1" applyProtection="1">
      <alignment horizontal="left"/>
      <protection locked="0"/>
    </xf>
    <xf numFmtId="0" fontId="6" fillId="2" borderId="10" xfId="2" applyFont="1" applyFill="1" applyBorder="1" applyAlignment="1" applyProtection="1">
      <alignment horizontal="left"/>
      <protection locked="0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B$36" lockText="1" noThreeD="1"/>
</file>

<file path=xl/ctrlProps/ctrlProp11.xml><?xml version="1.0" encoding="utf-8"?>
<formControlPr xmlns="http://schemas.microsoft.com/office/spreadsheetml/2009/9/main" objectType="Drop" dropLines="7" dropStyle="combo" dx="16" fmlaLink="$I$24" fmlaRange="Suport!$C$12:$C$18" noThreeD="1" sel="1" val="0"/>
</file>

<file path=xl/ctrlProps/ctrlProp12.xml><?xml version="1.0" encoding="utf-8"?>
<formControlPr xmlns="http://schemas.microsoft.com/office/spreadsheetml/2009/9/main" objectType="CheckBox" fmlaLink="$I$22" lockText="1" noThreeD="1"/>
</file>

<file path=xl/ctrlProps/ctrlProp13.xml><?xml version="1.0" encoding="utf-8"?>
<formControlPr xmlns="http://schemas.microsoft.com/office/spreadsheetml/2009/9/main" objectType="Drop" dropLines="6" dropStyle="combo" dx="16" fmlaLink="$I$30" fmlaRange="Suport!$C$20:$C$25" noThreeD="1" sel="1" val="0"/>
</file>

<file path=xl/ctrlProps/ctrlProp2.xml><?xml version="1.0" encoding="utf-8"?>
<formControlPr xmlns="http://schemas.microsoft.com/office/spreadsheetml/2009/9/main" objectType="Drop" dropLines="7" dropStyle="combo" dx="16" fmlaLink="$I$24" fmlaRange="Suport!$C$12:$C$18" noThreeD="1" sel="1" val="0"/>
</file>

<file path=xl/ctrlProps/ctrlProp3.xml><?xml version="1.0" encoding="utf-8"?>
<formControlPr xmlns="http://schemas.microsoft.com/office/spreadsheetml/2009/9/main" objectType="CheckBox" fmlaLink="$I$22" lockText="1" noThreeD="1"/>
</file>

<file path=xl/ctrlProps/ctrlProp4.xml><?xml version="1.0" encoding="utf-8"?>
<formControlPr xmlns="http://schemas.microsoft.com/office/spreadsheetml/2009/9/main" objectType="Drop" dropLines="6" dropStyle="combo" dx="16" fmlaLink="$I$29" fmlaRange="Suport!$C$20:$C$25" noThreeD="1" sel="1" val="0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fmlaLink="$B$28" lockText="1" noThreeD="1"/>
</file>

<file path=xl/ctrlProps/ctrlProp7.xml><?xml version="1.0" encoding="utf-8"?>
<formControlPr xmlns="http://schemas.microsoft.com/office/spreadsheetml/2009/9/main" objectType="CheckBox" fmlaLink="$D$28" lockText="1" noThreeD="1"/>
</file>

<file path=xl/ctrlProps/ctrlProp8.xml><?xml version="1.0" encoding="utf-8"?>
<formControlPr xmlns="http://schemas.microsoft.com/office/spreadsheetml/2009/9/main" objectType="CheckBox" fmlaLink="$B$37" lockText="1" noThreeD="1"/>
</file>

<file path=xl/ctrlProps/ctrlProp9.xml><?xml version="1.0" encoding="utf-8"?>
<formControlPr xmlns="http://schemas.microsoft.com/office/spreadsheetml/2009/9/main" objectType="CheckBox" fmlaLink="$B$3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32</xdr:row>
          <xdr:rowOff>0</xdr:rowOff>
        </xdr:from>
        <xdr:to>
          <xdr:col>6</xdr:col>
          <xdr:colOff>638175</xdr:colOff>
          <xdr:row>36</xdr:row>
          <xdr:rowOff>133350</xdr:rowOff>
        </xdr:to>
        <xdr:sp macro="" textlink="">
          <xdr:nvSpPr>
            <xdr:cNvPr id="22529" name="Group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0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23</xdr:row>
          <xdr:rowOff>0</xdr:rowOff>
        </xdr:from>
        <xdr:to>
          <xdr:col>8</xdr:col>
          <xdr:colOff>476250</xdr:colOff>
          <xdr:row>24</xdr:row>
          <xdr:rowOff>47625</xdr:rowOff>
        </xdr:to>
        <xdr:sp macro="" textlink="">
          <xdr:nvSpPr>
            <xdr:cNvPr id="22531" name="Drop Dow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0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19050</xdr:rowOff>
        </xdr:from>
        <xdr:to>
          <xdr:col>5</xdr:col>
          <xdr:colOff>152400</xdr:colOff>
          <xdr:row>22</xdr:row>
          <xdr:rowOff>66675</xdr:rowOff>
        </xdr:to>
        <xdr:sp macro="" textlink="">
          <xdr:nvSpPr>
            <xdr:cNvPr id="22532" name="Check Box 4" descr="Corrent de pagament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0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Corrent de pagament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28</xdr:row>
          <xdr:rowOff>19050</xdr:rowOff>
        </xdr:from>
        <xdr:to>
          <xdr:col>8</xdr:col>
          <xdr:colOff>476250</xdr:colOff>
          <xdr:row>29</xdr:row>
          <xdr:rowOff>9525</xdr:rowOff>
        </xdr:to>
        <xdr:sp macro="" textlink="">
          <xdr:nvSpPr>
            <xdr:cNvPr id="22533" name="Drop Down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0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66675</xdr:rowOff>
    </xdr:from>
    <xdr:to>
      <xdr:col>2</xdr:col>
      <xdr:colOff>27940</xdr:colOff>
      <xdr:row>1</xdr:row>
      <xdr:rowOff>466725</xdr:rowOff>
    </xdr:to>
    <xdr:pic>
      <xdr:nvPicPr>
        <xdr:cNvPr id="6" name="Imatge 5" descr="F:\EMD de L'Estartit\Escut retallat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675"/>
          <a:ext cx="54229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33</xdr:row>
          <xdr:rowOff>0</xdr:rowOff>
        </xdr:from>
        <xdr:to>
          <xdr:col>6</xdr:col>
          <xdr:colOff>57150</xdr:colOff>
          <xdr:row>37</xdr:row>
          <xdr:rowOff>38100</xdr:rowOff>
        </xdr:to>
        <xdr:sp macro="" textlink="">
          <xdr:nvSpPr>
            <xdr:cNvPr id="19462" name="Group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9525</xdr:rowOff>
        </xdr:from>
        <xdr:to>
          <xdr:col>1</xdr:col>
          <xdr:colOff>352425</xdr:colOff>
          <xdr:row>28</xdr:row>
          <xdr:rowOff>66675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1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27</xdr:row>
          <xdr:rowOff>0</xdr:rowOff>
        </xdr:from>
        <xdr:to>
          <xdr:col>3</xdr:col>
          <xdr:colOff>590550</xdr:colOff>
          <xdr:row>28</xdr:row>
          <xdr:rowOff>57150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1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36</xdr:row>
          <xdr:rowOff>9525</xdr:rowOff>
        </xdr:from>
        <xdr:to>
          <xdr:col>1</xdr:col>
          <xdr:colOff>371475</xdr:colOff>
          <xdr:row>36</xdr:row>
          <xdr:rowOff>228600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1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36</xdr:row>
          <xdr:rowOff>228600</xdr:rowOff>
        </xdr:from>
        <xdr:to>
          <xdr:col>1</xdr:col>
          <xdr:colOff>371475</xdr:colOff>
          <xdr:row>37</xdr:row>
          <xdr:rowOff>200025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1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35</xdr:row>
          <xdr:rowOff>9525</xdr:rowOff>
        </xdr:from>
        <xdr:to>
          <xdr:col>1</xdr:col>
          <xdr:colOff>371475</xdr:colOff>
          <xdr:row>35</xdr:row>
          <xdr:rowOff>228600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1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22</xdr:row>
          <xdr:rowOff>76200</xdr:rowOff>
        </xdr:from>
        <xdr:to>
          <xdr:col>8</xdr:col>
          <xdr:colOff>228600</xdr:colOff>
          <xdr:row>24</xdr:row>
          <xdr:rowOff>19050</xdr:rowOff>
        </xdr:to>
        <xdr:sp macro="" textlink="">
          <xdr:nvSpPr>
            <xdr:cNvPr id="19471" name="Drop Down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1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19050</xdr:rowOff>
        </xdr:from>
        <xdr:to>
          <xdr:col>4</xdr:col>
          <xdr:colOff>142875</xdr:colOff>
          <xdr:row>22</xdr:row>
          <xdr:rowOff>66675</xdr:rowOff>
        </xdr:to>
        <xdr:sp macro="" textlink="">
          <xdr:nvSpPr>
            <xdr:cNvPr id="19472" name="Check Box 16" descr="Corrent de pagament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1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Corrent de pagament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28</xdr:row>
          <xdr:rowOff>142875</xdr:rowOff>
        </xdr:from>
        <xdr:to>
          <xdr:col>8</xdr:col>
          <xdr:colOff>161925</xdr:colOff>
          <xdr:row>30</xdr:row>
          <xdr:rowOff>47625</xdr:rowOff>
        </xdr:to>
        <xdr:sp macro="" textlink="">
          <xdr:nvSpPr>
            <xdr:cNvPr id="19473" name="Drop Down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1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28576</xdr:rowOff>
    </xdr:from>
    <xdr:to>
      <xdr:col>2</xdr:col>
      <xdr:colOff>19050</xdr:colOff>
      <xdr:row>0</xdr:row>
      <xdr:rowOff>561976</xdr:rowOff>
    </xdr:to>
    <xdr:pic>
      <xdr:nvPicPr>
        <xdr:cNvPr id="11" name="Imatge 10" descr="F:\EMD de L'Estartit\Escut retallat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6"/>
          <a:ext cx="4953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M43"/>
  <sheetViews>
    <sheetView showGridLines="0" workbookViewId="0">
      <selection activeCell="I20" sqref="I20"/>
    </sheetView>
  </sheetViews>
  <sheetFormatPr defaultColWidth="9.140625" defaultRowHeight="12.75" x14ac:dyDescent="0.2"/>
  <cols>
    <col min="1" max="1" width="3" style="8" customWidth="1"/>
    <col min="2" max="2" width="7.7109375" style="8" customWidth="1"/>
    <col min="3" max="6" width="9.140625" style="8"/>
    <col min="7" max="7" width="12.7109375" style="8" bestFit="1" customWidth="1"/>
    <col min="8" max="8" width="9.140625" style="8"/>
    <col min="9" max="9" width="9.140625" style="8" customWidth="1"/>
    <col min="10" max="10" width="15.85546875" style="2" customWidth="1"/>
    <col min="11" max="11" width="8.7109375" style="8" customWidth="1"/>
    <col min="12" max="16384" width="9.140625" style="8"/>
  </cols>
  <sheetData>
    <row r="1" spans="1:10" ht="15.75" x14ac:dyDescent="0.25">
      <c r="B1" s="1"/>
    </row>
    <row r="2" spans="1:10" ht="43.5" customHeight="1" x14ac:dyDescent="0.2">
      <c r="B2" s="3"/>
      <c r="C2" s="78" t="s">
        <v>47</v>
      </c>
      <c r="D2" s="79"/>
      <c r="E2" s="79"/>
      <c r="F2" s="79"/>
      <c r="G2" s="79"/>
      <c r="H2" s="79"/>
      <c r="I2" s="79"/>
      <c r="J2" s="71">
        <f ca="1">NOW()</f>
        <v>45667.477527083334</v>
      </c>
    </row>
    <row r="3" spans="1:10" ht="28.5" customHeight="1" x14ac:dyDescent="0.2">
      <c r="A3" s="70"/>
      <c r="B3" s="83" t="s">
        <v>45</v>
      </c>
      <c r="C3" s="83"/>
      <c r="D3" s="83"/>
      <c r="E3" s="83"/>
      <c r="F3" s="83"/>
      <c r="G3" s="83"/>
      <c r="H3" s="83"/>
      <c r="I3" s="83"/>
      <c r="J3" s="83"/>
    </row>
    <row r="4" spans="1:10" ht="3.75" customHeight="1" x14ac:dyDescent="0.2"/>
    <row r="5" spans="1:10" ht="5.25" customHeight="1" x14ac:dyDescent="0.2"/>
    <row r="6" spans="1:10" ht="15.75" x14ac:dyDescent="0.25">
      <c r="B6" s="6" t="s">
        <v>0</v>
      </c>
      <c r="D6" s="84"/>
      <c r="E6" s="84"/>
      <c r="F6" s="6"/>
    </row>
    <row r="7" spans="1:10" ht="4.5" customHeight="1" x14ac:dyDescent="0.2">
      <c r="B7" s="6"/>
      <c r="J7" s="9"/>
    </row>
    <row r="8" spans="1:10" x14ac:dyDescent="0.2">
      <c r="B8" s="6" t="s">
        <v>1</v>
      </c>
      <c r="D8" s="80"/>
      <c r="E8" s="80"/>
      <c r="F8" s="80"/>
      <c r="G8" s="80"/>
      <c r="H8" s="80"/>
      <c r="I8" s="80"/>
    </row>
    <row r="9" spans="1:10" ht="3.75" customHeight="1" x14ac:dyDescent="0.2">
      <c r="B9" s="6"/>
    </row>
    <row r="10" spans="1:10" x14ac:dyDescent="0.2">
      <c r="B10" s="6" t="s">
        <v>2</v>
      </c>
      <c r="D10" s="80"/>
      <c r="E10" s="80"/>
      <c r="F10" s="80"/>
      <c r="G10" s="80"/>
      <c r="H10" s="80"/>
      <c r="I10" s="80"/>
    </row>
    <row r="11" spans="1:10" ht="5.25" customHeight="1" x14ac:dyDescent="0.2">
      <c r="B11" s="6"/>
    </row>
    <row r="12" spans="1:10" x14ac:dyDescent="0.2">
      <c r="B12" s="6" t="s">
        <v>3</v>
      </c>
      <c r="D12" s="80"/>
      <c r="E12" s="80"/>
      <c r="F12" s="80"/>
      <c r="G12" s="80"/>
      <c r="H12" s="80"/>
      <c r="I12" s="80"/>
    </row>
    <row r="13" spans="1:10" ht="5.25" customHeight="1" thickBot="1" x14ac:dyDescent="0.25">
      <c r="B13" s="6"/>
      <c r="D13" s="10"/>
      <c r="E13" s="10"/>
      <c r="F13" s="10"/>
      <c r="G13" s="10"/>
      <c r="H13" s="10"/>
      <c r="I13" s="10"/>
    </row>
    <row r="14" spans="1:10" ht="12" customHeight="1" thickBot="1" x14ac:dyDescent="0.25">
      <c r="B14" s="6" t="s">
        <v>10</v>
      </c>
      <c r="D14" s="85"/>
      <c r="E14" s="86"/>
      <c r="F14" s="86"/>
      <c r="G14" s="86"/>
      <c r="H14" s="86"/>
      <c r="I14" s="87"/>
    </row>
    <row r="15" spans="1:10" ht="3.75" customHeight="1" x14ac:dyDescent="0.2">
      <c r="B15" s="6"/>
      <c r="D15" s="11"/>
      <c r="E15" s="12"/>
      <c r="F15" s="11"/>
      <c r="G15" s="11"/>
      <c r="H15" s="11"/>
      <c r="I15" s="11"/>
    </row>
    <row r="16" spans="1:10" x14ac:dyDescent="0.2">
      <c r="B16" s="6" t="s">
        <v>4</v>
      </c>
      <c r="D16" s="80"/>
      <c r="E16" s="80"/>
      <c r="F16" s="80"/>
      <c r="G16" s="80"/>
      <c r="H16" s="80"/>
      <c r="I16" s="80"/>
      <c r="J16" s="18"/>
    </row>
    <row r="17" spans="2:10" ht="6" customHeight="1" x14ac:dyDescent="0.2">
      <c r="J17" s="18"/>
    </row>
    <row r="18" spans="2:10" ht="3" customHeight="1" x14ac:dyDescent="0.2">
      <c r="J18" s="18"/>
    </row>
    <row r="19" spans="2:10" ht="17.25" customHeight="1" x14ac:dyDescent="0.2">
      <c r="B19" s="6" t="s">
        <v>5</v>
      </c>
      <c r="H19" s="13"/>
      <c r="I19" s="13"/>
      <c r="J19" s="28"/>
    </row>
    <row r="20" spans="2:10" ht="17.25" customHeight="1" x14ac:dyDescent="0.2">
      <c r="B20" s="6" t="s">
        <v>29</v>
      </c>
      <c r="F20" s="4" t="s">
        <v>35</v>
      </c>
      <c r="H20" s="31"/>
      <c r="I20" s="67">
        <v>3.6600000000000001E-2</v>
      </c>
      <c r="J20" s="19">
        <f>(J19)*3.66%</f>
        <v>0</v>
      </c>
    </row>
    <row r="21" spans="2:10" ht="8.25" customHeight="1" x14ac:dyDescent="0.2">
      <c r="I21" s="14"/>
      <c r="J21" s="18"/>
    </row>
    <row r="22" spans="2:10" ht="8.25" customHeight="1" x14ac:dyDescent="0.2">
      <c r="I22" s="27" t="b">
        <v>0</v>
      </c>
      <c r="J22" s="18"/>
    </row>
    <row r="23" spans="2:10" ht="8.25" customHeight="1" x14ac:dyDescent="0.2">
      <c r="I23" s="68"/>
      <c r="J23" s="18"/>
    </row>
    <row r="24" spans="2:10" ht="12.75" customHeight="1" x14ac:dyDescent="0.2">
      <c r="C24" s="4" t="s">
        <v>28</v>
      </c>
      <c r="I24" s="27">
        <v>1</v>
      </c>
      <c r="J24" s="20">
        <f>IF($I$22=FALSE,0,IF(I24=1,0,IF(I24=2,40%,IF(I24=3,90%,IF(I24=4,90%,IF(I24=5,90%,IF(I24=6,50%,IF(I24=7,50%,0))))))))*(-J20)</f>
        <v>0</v>
      </c>
    </row>
    <row r="25" spans="2:10" ht="15.75" customHeight="1" x14ac:dyDescent="0.2">
      <c r="G25" s="6" t="s">
        <v>36</v>
      </c>
      <c r="H25" s="13"/>
      <c r="I25" s="15"/>
      <c r="J25" s="19">
        <f>J20+J24</f>
        <v>0</v>
      </c>
    </row>
    <row r="26" spans="2:10" ht="20.25" customHeight="1" x14ac:dyDescent="0.2">
      <c r="I26" s="26"/>
      <c r="J26" s="18"/>
    </row>
    <row r="27" spans="2:10" ht="17.25" customHeight="1" x14ac:dyDescent="0.2">
      <c r="B27" s="6" t="s">
        <v>19</v>
      </c>
      <c r="H27" s="4" t="s">
        <v>37</v>
      </c>
      <c r="I27" s="73"/>
      <c r="J27" s="72">
        <f>IF(ISBLANK(J19),,IF(J19&lt;=3000,160,IF(J19&lt;=6000,240,IF(J19&lt;=12000,400,800))))</f>
        <v>0</v>
      </c>
    </row>
    <row r="28" spans="2:10" ht="6.75" customHeight="1" x14ac:dyDescent="0.2">
      <c r="B28" s="27"/>
      <c r="I28" s="16">
        <v>1</v>
      </c>
      <c r="J28" s="18"/>
    </row>
    <row r="29" spans="2:10" s="4" customFormat="1" ht="17.25" customHeight="1" x14ac:dyDescent="0.2">
      <c r="B29" s="27" t="b">
        <v>0</v>
      </c>
      <c r="C29" s="4" t="s">
        <v>44</v>
      </c>
      <c r="I29" s="27">
        <v>1</v>
      </c>
      <c r="J29" s="20">
        <f>IF($I$22=FALSE,0,IF(I29=1,0,IF(I29=2,90%,IF(I29=3,50%,IF(I29=4,100%,IF(I29=5,90%,IF(I29=6,90%,)))))))*(-J27)</f>
        <v>0</v>
      </c>
    </row>
    <row r="30" spans="2:10" s="4" customFormat="1" ht="7.5" customHeight="1" x14ac:dyDescent="0.2">
      <c r="B30" s="32"/>
      <c r="I30" s="24" t="b">
        <v>0</v>
      </c>
      <c r="J30" s="18"/>
    </row>
    <row r="31" spans="2:10" s="4" customFormat="1" ht="15.75" customHeight="1" x14ac:dyDescent="0.2">
      <c r="F31" s="6" t="s">
        <v>18</v>
      </c>
      <c r="H31" s="31"/>
      <c r="I31" s="30"/>
      <c r="J31" s="19">
        <f>SUM(J27:J30)</f>
        <v>0</v>
      </c>
    </row>
    <row r="32" spans="2:10" x14ac:dyDescent="0.2">
      <c r="J32" s="21"/>
    </row>
    <row r="33" spans="1:13" x14ac:dyDescent="0.2">
      <c r="B33" s="36" t="s">
        <v>13</v>
      </c>
      <c r="C33" s="33"/>
      <c r="D33" s="33"/>
      <c r="E33" s="33"/>
      <c r="F33" s="33"/>
      <c r="G33" s="39">
        <v>1</v>
      </c>
      <c r="H33" s="50"/>
      <c r="I33" s="50"/>
      <c r="J33" s="49"/>
    </row>
    <row r="34" spans="1:13" s="33" customFormat="1" ht="12.75" customHeight="1" x14ac:dyDescent="0.2">
      <c r="B34" s="8"/>
      <c r="C34" s="51" t="s">
        <v>13</v>
      </c>
      <c r="D34" s="81"/>
      <c r="E34" s="81"/>
      <c r="F34" s="81"/>
      <c r="G34" s="81"/>
      <c r="H34" s="50"/>
      <c r="I34" s="66"/>
      <c r="J34" s="69"/>
      <c r="M34" s="53"/>
    </row>
    <row r="35" spans="1:13" x14ac:dyDescent="0.2">
      <c r="I35" s="63"/>
      <c r="J35" s="21"/>
    </row>
    <row r="36" spans="1:13" ht="11.25" customHeight="1" x14ac:dyDescent="0.2">
      <c r="D36" s="23" t="s">
        <v>6</v>
      </c>
      <c r="E36" s="17"/>
      <c r="F36" s="17"/>
      <c r="G36" s="17"/>
      <c r="H36" s="17"/>
      <c r="I36" s="17"/>
      <c r="J36" s="22">
        <f>J25+J31+SUM(J34:J34)</f>
        <v>0</v>
      </c>
    </row>
    <row r="38" spans="1:13" ht="6.75" customHeight="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7"/>
    </row>
    <row r="39" spans="1:13" ht="8.25" customHeight="1" x14ac:dyDescent="0.2"/>
    <row r="40" spans="1:13" x14ac:dyDescent="0.2">
      <c r="A40" s="4" t="s">
        <v>17</v>
      </c>
      <c r="B40" s="4"/>
      <c r="C40" s="4"/>
      <c r="D40" s="4"/>
      <c r="E40" s="4"/>
      <c r="F40" s="4"/>
      <c r="G40" s="4"/>
      <c r="H40" s="4"/>
      <c r="I40" s="4"/>
    </row>
    <row r="41" spans="1:13" s="4" customFormat="1" x14ac:dyDescent="0.2">
      <c r="B41" s="29" t="s">
        <v>50</v>
      </c>
      <c r="J41" s="2"/>
    </row>
    <row r="42" spans="1:13" s="4" customFormat="1" ht="24.75" customHeight="1" x14ac:dyDescent="0.2">
      <c r="B42" s="82" t="s">
        <v>49</v>
      </c>
      <c r="C42" s="82"/>
      <c r="D42" s="82"/>
      <c r="E42" s="82"/>
      <c r="F42" s="82"/>
      <c r="G42" s="82"/>
      <c r="H42" s="82"/>
      <c r="I42" s="82"/>
      <c r="J42" s="82"/>
    </row>
    <row r="43" spans="1:13" s="4" customFormat="1" ht="27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2"/>
    </row>
  </sheetData>
  <mergeCells count="10">
    <mergeCell ref="C2:I2"/>
    <mergeCell ref="D16:I16"/>
    <mergeCell ref="D34:G34"/>
    <mergeCell ref="B42:J42"/>
    <mergeCell ref="B3:J3"/>
    <mergeCell ref="D6:E6"/>
    <mergeCell ref="D8:I8"/>
    <mergeCell ref="D10:I10"/>
    <mergeCell ref="D12:I12"/>
    <mergeCell ref="D14:I14"/>
  </mergeCells>
  <pageMargins left="0.39370078740157483" right="0.39370078740157483" top="0.51181102362204722" bottom="0.15748031496062992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Group Box 1">
              <controlPr defaultSize="0" autoFill="0" autoPict="0">
                <anchor moveWithCells="1">
                  <from>
                    <xdr:col>1</xdr:col>
                    <xdr:colOff>428625</xdr:colOff>
                    <xdr:row>32</xdr:row>
                    <xdr:rowOff>0</xdr:rowOff>
                  </from>
                  <to>
                    <xdr:col>6</xdr:col>
                    <xdr:colOff>638175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Drop Down 3">
              <controlPr defaultSize="0" autoLine="0" autoPict="0">
                <anchor moveWithCells="1">
                  <from>
                    <xdr:col>3</xdr:col>
                    <xdr:colOff>342900</xdr:colOff>
                    <xdr:row>23</xdr:row>
                    <xdr:rowOff>0</xdr:rowOff>
                  </from>
                  <to>
                    <xdr:col>8</xdr:col>
                    <xdr:colOff>476250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locked="0" defaultSize="0" autoFill="0" autoLine="0" autoPict="0" altText="Corrent de pagament">
                <anchor moveWithCells="1">
                  <from>
                    <xdr:col>2</xdr:col>
                    <xdr:colOff>38100</xdr:colOff>
                    <xdr:row>20</xdr:row>
                    <xdr:rowOff>19050</xdr:rowOff>
                  </from>
                  <to>
                    <xdr:col>5</xdr:col>
                    <xdr:colOff>152400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Drop Down 5">
              <controlPr defaultSize="0" autoLine="0" autoPict="0">
                <anchor moveWithCells="1">
                  <from>
                    <xdr:col>3</xdr:col>
                    <xdr:colOff>342900</xdr:colOff>
                    <xdr:row>28</xdr:row>
                    <xdr:rowOff>19050</xdr:rowOff>
                  </from>
                  <to>
                    <xdr:col>8</xdr:col>
                    <xdr:colOff>476250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M51"/>
  <sheetViews>
    <sheetView showGridLines="0" tabSelected="1" workbookViewId="0">
      <selection activeCell="B2" sqref="B2:J2"/>
    </sheetView>
  </sheetViews>
  <sheetFormatPr defaultColWidth="9.140625" defaultRowHeight="12.75" x14ac:dyDescent="0.2"/>
  <cols>
    <col min="1" max="1" width="3" style="33" customWidth="1"/>
    <col min="2" max="2" width="7.140625" style="33" customWidth="1"/>
    <col min="3" max="3" width="18.42578125" style="33" customWidth="1"/>
    <col min="4" max="6" width="9.140625" style="33"/>
    <col min="7" max="7" width="12.7109375" style="33" bestFit="1" customWidth="1"/>
    <col min="8" max="8" width="5" style="33" customWidth="1"/>
    <col min="9" max="9" width="6.28515625" style="33" customWidth="1"/>
    <col min="10" max="10" width="13.140625" style="35" customWidth="1"/>
    <col min="11" max="11" width="8.7109375" style="33" customWidth="1"/>
    <col min="12" max="16384" width="9.140625" style="33"/>
  </cols>
  <sheetData>
    <row r="1" spans="1:10" ht="48.75" customHeight="1" x14ac:dyDescent="0.2">
      <c r="B1" s="34"/>
      <c r="C1" s="78" t="s">
        <v>47</v>
      </c>
      <c r="D1" s="79"/>
      <c r="E1" s="79"/>
      <c r="F1" s="79"/>
      <c r="G1" s="79"/>
      <c r="H1" s="79"/>
      <c r="I1" s="79"/>
      <c r="J1" s="75">
        <f ca="1">NOW()</f>
        <v>45667.477527083334</v>
      </c>
    </row>
    <row r="2" spans="1:10" ht="28.5" customHeight="1" x14ac:dyDescent="0.2">
      <c r="A2" s="74"/>
      <c r="B2" s="90" t="s">
        <v>51</v>
      </c>
      <c r="C2" s="90"/>
      <c r="D2" s="90"/>
      <c r="E2" s="90"/>
      <c r="F2" s="90"/>
      <c r="G2" s="90"/>
      <c r="H2" s="90"/>
      <c r="I2" s="90"/>
      <c r="J2" s="90"/>
    </row>
    <row r="3" spans="1:10" ht="3.75" customHeight="1" x14ac:dyDescent="0.2"/>
    <row r="4" spans="1:10" ht="5.25" customHeight="1" x14ac:dyDescent="0.2"/>
    <row r="5" spans="1:10" ht="15.75" x14ac:dyDescent="0.25">
      <c r="B5" s="36" t="s">
        <v>0</v>
      </c>
      <c r="D5" s="91"/>
      <c r="E5" s="91"/>
      <c r="F5" s="36"/>
    </row>
    <row r="6" spans="1:10" ht="4.5" customHeight="1" x14ac:dyDescent="0.2">
      <c r="B6" s="36"/>
      <c r="J6" s="37"/>
    </row>
    <row r="7" spans="1:10" x14ac:dyDescent="0.2">
      <c r="B7" s="36" t="s">
        <v>1</v>
      </c>
      <c r="D7" s="88"/>
      <c r="E7" s="88"/>
      <c r="F7" s="88"/>
      <c r="G7" s="88"/>
      <c r="H7" s="88"/>
      <c r="I7" s="88"/>
    </row>
    <row r="8" spans="1:10" ht="3.75" customHeight="1" x14ac:dyDescent="0.2">
      <c r="B8" s="36"/>
    </row>
    <row r="9" spans="1:10" x14ac:dyDescent="0.2">
      <c r="B9" s="36" t="s">
        <v>2</v>
      </c>
      <c r="D9" s="88"/>
      <c r="E9" s="88"/>
      <c r="F9" s="88"/>
      <c r="G9" s="88"/>
      <c r="H9" s="88"/>
      <c r="I9" s="88"/>
    </row>
    <row r="10" spans="1:10" ht="5.25" customHeight="1" x14ac:dyDescent="0.2">
      <c r="B10" s="36"/>
    </row>
    <row r="11" spans="1:10" x14ac:dyDescent="0.2">
      <c r="B11" s="36" t="s">
        <v>3</v>
      </c>
      <c r="D11" s="88"/>
      <c r="E11" s="88"/>
      <c r="F11" s="88"/>
      <c r="G11" s="88"/>
      <c r="H11" s="88"/>
      <c r="I11" s="88"/>
    </row>
    <row r="12" spans="1:10" ht="5.25" customHeight="1" thickBot="1" x14ac:dyDescent="0.25">
      <c r="B12" s="36"/>
      <c r="D12" s="38"/>
      <c r="E12" s="38"/>
      <c r="F12" s="38"/>
      <c r="G12" s="38"/>
      <c r="H12" s="38"/>
      <c r="I12" s="38"/>
    </row>
    <row r="13" spans="1:10" ht="12" customHeight="1" thickBot="1" x14ac:dyDescent="0.25">
      <c r="B13" s="36" t="s">
        <v>10</v>
      </c>
      <c r="D13" s="92"/>
      <c r="E13" s="93"/>
      <c r="F13" s="93"/>
      <c r="G13" s="93"/>
      <c r="H13" s="93"/>
      <c r="I13" s="94"/>
    </row>
    <row r="14" spans="1:10" ht="3.75" customHeight="1" x14ac:dyDescent="0.2">
      <c r="B14" s="36"/>
      <c r="D14" s="39"/>
      <c r="E14" s="40"/>
      <c r="F14" s="39"/>
      <c r="G14" s="39"/>
      <c r="H14" s="39"/>
      <c r="I14" s="39"/>
    </row>
    <row r="15" spans="1:10" x14ac:dyDescent="0.2">
      <c r="B15" s="36" t="s">
        <v>4</v>
      </c>
      <c r="D15" s="88"/>
      <c r="E15" s="88"/>
      <c r="F15" s="88"/>
      <c r="G15" s="88"/>
      <c r="H15" s="88"/>
      <c r="I15" s="88"/>
      <c r="J15" s="41"/>
    </row>
    <row r="16" spans="1:10" ht="6" customHeight="1" x14ac:dyDescent="0.2">
      <c r="J16" s="41"/>
    </row>
    <row r="17" spans="2:10" ht="6" customHeight="1" x14ac:dyDescent="0.2">
      <c r="J17" s="41"/>
    </row>
    <row r="18" spans="2:10" ht="3" customHeight="1" x14ac:dyDescent="0.2">
      <c r="J18" s="41"/>
    </row>
    <row r="19" spans="2:10" s="8" customFormat="1" ht="17.25" customHeight="1" x14ac:dyDescent="0.2">
      <c r="B19" s="6" t="s">
        <v>5</v>
      </c>
      <c r="H19" s="13"/>
      <c r="I19" s="13"/>
      <c r="J19" s="28">
        <v>1000</v>
      </c>
    </row>
    <row r="20" spans="2:10" s="8" customFormat="1" ht="17.25" customHeight="1" x14ac:dyDescent="0.2">
      <c r="B20" s="6" t="s">
        <v>29</v>
      </c>
      <c r="F20" s="4" t="s">
        <v>35</v>
      </c>
      <c r="H20" s="31"/>
      <c r="I20" s="67">
        <v>3.7699999999999997E-2</v>
      </c>
      <c r="J20" s="19">
        <f>(J19)*I20</f>
        <v>37.699999999999996</v>
      </c>
    </row>
    <row r="21" spans="2:10" s="8" customFormat="1" ht="8.25" customHeight="1" x14ac:dyDescent="0.2">
      <c r="I21" s="14"/>
      <c r="J21" s="18"/>
    </row>
    <row r="22" spans="2:10" s="8" customFormat="1" ht="8.25" customHeight="1" x14ac:dyDescent="0.2">
      <c r="I22" s="27" t="b">
        <v>0</v>
      </c>
      <c r="J22" s="18"/>
    </row>
    <row r="23" spans="2:10" s="8" customFormat="1" ht="8.25" customHeight="1" x14ac:dyDescent="0.2">
      <c r="I23" s="68"/>
      <c r="J23" s="18"/>
    </row>
    <row r="24" spans="2:10" s="8" customFormat="1" ht="12.75" customHeight="1" x14ac:dyDescent="0.2">
      <c r="C24" s="4" t="s">
        <v>28</v>
      </c>
      <c r="I24" s="27">
        <v>1</v>
      </c>
      <c r="J24" s="20">
        <f>IF($I$22=FALSE,0,IF(I24=1,0,IF(I24=2,40%,IF(I24=3,90%,IF(I24=4,90%,IF(I24=5,90%,IF(I24=6,50%,IF(I24=7,50%,0))))))))*(-J20)</f>
        <v>0</v>
      </c>
    </row>
    <row r="25" spans="2:10" s="8" customFormat="1" ht="15.75" customHeight="1" x14ac:dyDescent="0.2">
      <c r="G25" s="6" t="s">
        <v>36</v>
      </c>
      <c r="H25" s="13"/>
      <c r="I25" s="15"/>
      <c r="J25" s="19">
        <f>J20+J24</f>
        <v>37.699999999999996</v>
      </c>
    </row>
    <row r="26" spans="2:10" ht="15.75" customHeight="1" x14ac:dyDescent="0.2">
      <c r="C26" s="4"/>
      <c r="F26" s="36"/>
      <c r="I26" s="45"/>
      <c r="J26" s="46"/>
    </row>
    <row r="27" spans="2:10" x14ac:dyDescent="0.2">
      <c r="B27" s="36" t="s">
        <v>20</v>
      </c>
      <c r="F27" s="33" t="s">
        <v>37</v>
      </c>
      <c r="I27" s="43" t="b">
        <v>0</v>
      </c>
      <c r="J27" s="41"/>
    </row>
    <row r="28" spans="2:10" x14ac:dyDescent="0.2">
      <c r="B28" s="62" t="b">
        <v>0</v>
      </c>
      <c r="C28" s="47" t="s">
        <v>22</v>
      </c>
      <c r="D28" s="54" t="b">
        <v>0</v>
      </c>
      <c r="E28" s="47" t="s">
        <v>23</v>
      </c>
      <c r="H28" s="42"/>
      <c r="I28" s="44">
        <v>3</v>
      </c>
      <c r="J28" s="61">
        <f>IF(ISBLANK(#REF!),,IF(B28=TRUE,100,IF(D28=TRUE,190,0)))</f>
        <v>0</v>
      </c>
    </row>
    <row r="29" spans="2:10" s="8" customFormat="1" ht="6.75" customHeight="1" x14ac:dyDescent="0.2">
      <c r="B29" s="27"/>
      <c r="I29" s="16">
        <v>1</v>
      </c>
      <c r="J29" s="18"/>
    </row>
    <row r="30" spans="2:10" s="4" customFormat="1" ht="17.25" customHeight="1" x14ac:dyDescent="0.2">
      <c r="B30" s="27" t="b">
        <v>0</v>
      </c>
      <c r="C30" s="4" t="s">
        <v>44</v>
      </c>
      <c r="I30" s="27">
        <v>1</v>
      </c>
      <c r="J30" s="20">
        <f>IF($I$22=FALSE,0,IF(I30=1,0,IF(I30=2,90%,IF(I30=3,50%,IF(I30=4,100%,IF(I30=5,90%,IF(I30=6,90%,)))))))*(-J28)</f>
        <v>0</v>
      </c>
    </row>
    <row r="31" spans="2:10" s="4" customFormat="1" ht="7.5" customHeight="1" x14ac:dyDescent="0.2">
      <c r="B31" s="32"/>
      <c r="I31" s="24" t="b">
        <v>0</v>
      </c>
      <c r="J31" s="18"/>
    </row>
    <row r="32" spans="2:10" s="4" customFormat="1" ht="15.75" customHeight="1" x14ac:dyDescent="0.2">
      <c r="F32" s="6" t="s">
        <v>46</v>
      </c>
      <c r="H32" s="31"/>
      <c r="I32" s="30"/>
      <c r="J32" s="19">
        <f>SUM(J27:J31)</f>
        <v>0</v>
      </c>
    </row>
    <row r="33" spans="1:13" ht="9.75" customHeight="1" x14ac:dyDescent="0.2">
      <c r="A33" s="57"/>
      <c r="B33" s="62"/>
      <c r="C33" s="47"/>
      <c r="I33" s="45"/>
      <c r="J33" s="46"/>
    </row>
    <row r="34" spans="1:13" x14ac:dyDescent="0.2">
      <c r="B34" s="35" t="s">
        <v>13</v>
      </c>
      <c r="I34" s="48" t="b">
        <v>0</v>
      </c>
      <c r="J34" s="49"/>
    </row>
    <row r="35" spans="1:13" ht="6" customHeight="1" x14ac:dyDescent="0.2">
      <c r="B35" s="36"/>
      <c r="G35" s="40">
        <v>1</v>
      </c>
      <c r="H35" s="50"/>
      <c r="I35" s="50"/>
      <c r="J35" s="49"/>
    </row>
    <row r="36" spans="1:13" ht="18.75" customHeight="1" x14ac:dyDescent="0.2">
      <c r="A36" s="64"/>
      <c r="B36" s="54" t="b">
        <v>0</v>
      </c>
      <c r="C36" s="51" t="s">
        <v>21</v>
      </c>
      <c r="H36" s="50" t="s">
        <v>7</v>
      </c>
      <c r="I36" s="52"/>
      <c r="J36" s="25">
        <f>I36*80</f>
        <v>0</v>
      </c>
      <c r="M36" s="53"/>
    </row>
    <row r="37" spans="1:13" ht="19.5" customHeight="1" x14ac:dyDescent="0.2">
      <c r="A37" s="64"/>
      <c r="B37" s="54" t="b">
        <v>0</v>
      </c>
      <c r="C37" s="51" t="s">
        <v>26</v>
      </c>
      <c r="D37" s="35"/>
      <c r="H37" s="55"/>
      <c r="J37" s="56">
        <f>IF(B37=FALSE,0,200)</f>
        <v>0</v>
      </c>
    </row>
    <row r="38" spans="1:13" ht="16.5" customHeight="1" x14ac:dyDescent="0.2">
      <c r="A38" s="64"/>
      <c r="B38" s="54" t="b">
        <v>0</v>
      </c>
      <c r="C38" s="51" t="s">
        <v>27</v>
      </c>
      <c r="D38" s="35"/>
      <c r="H38" s="55"/>
      <c r="J38" s="56">
        <f>IF(B38=FALSE,0,50)</f>
        <v>0</v>
      </c>
    </row>
    <row r="39" spans="1:13" ht="12.75" customHeight="1" x14ac:dyDescent="0.2">
      <c r="A39" s="64"/>
      <c r="B39" s="54"/>
      <c r="C39" s="51"/>
      <c r="D39" s="35"/>
      <c r="H39" s="55"/>
      <c r="J39" s="65"/>
    </row>
    <row r="40" spans="1:13" x14ac:dyDescent="0.2">
      <c r="D40" s="57"/>
      <c r="E40" s="57"/>
      <c r="F40" s="57"/>
      <c r="G40" s="57"/>
      <c r="H40" s="57"/>
      <c r="I40" s="57"/>
      <c r="J40" s="58"/>
    </row>
    <row r="41" spans="1:13" ht="14.25" x14ac:dyDescent="0.2">
      <c r="D41" s="59" t="s">
        <v>6</v>
      </c>
      <c r="E41" s="60"/>
      <c r="F41" s="60"/>
      <c r="G41" s="60"/>
      <c r="H41" s="60"/>
      <c r="I41" s="60"/>
      <c r="J41" s="22">
        <f>J25+J32+J36+J37+J38</f>
        <v>37.699999999999996</v>
      </c>
    </row>
    <row r="42" spans="1:13" ht="6.75" customHeight="1" x14ac:dyDescent="0.2"/>
    <row r="43" spans="1:13" ht="8.25" customHeight="1" x14ac:dyDescent="0.2">
      <c r="A43" s="74"/>
      <c r="B43" s="74"/>
      <c r="C43" s="74"/>
      <c r="D43" s="74"/>
      <c r="E43" s="74"/>
      <c r="F43" s="74"/>
      <c r="G43" s="74"/>
      <c r="H43" s="74"/>
      <c r="I43" s="74"/>
      <c r="J43" s="76"/>
    </row>
    <row r="45" spans="1:13" x14ac:dyDescent="0.2">
      <c r="A45" s="35" t="s">
        <v>17</v>
      </c>
      <c r="B45" s="35"/>
    </row>
    <row r="46" spans="1:13" x14ac:dyDescent="0.2">
      <c r="B46" s="29" t="s">
        <v>48</v>
      </c>
      <c r="C46" s="4"/>
      <c r="D46" s="4"/>
      <c r="E46" s="4"/>
      <c r="F46" s="4"/>
      <c r="G46" s="4"/>
      <c r="H46" s="4"/>
      <c r="I46" s="4"/>
      <c r="J46" s="2"/>
    </row>
    <row r="47" spans="1:13" ht="26.25" customHeight="1" x14ac:dyDescent="0.2">
      <c r="B47" s="82" t="s">
        <v>49</v>
      </c>
      <c r="C47" s="82"/>
      <c r="D47" s="82"/>
      <c r="E47" s="82"/>
      <c r="F47" s="82"/>
      <c r="G47" s="82"/>
      <c r="H47" s="82"/>
      <c r="I47" s="82"/>
      <c r="J47" s="82"/>
    </row>
    <row r="49" spans="1:10" x14ac:dyDescent="0.2">
      <c r="A49" s="35" t="s">
        <v>24</v>
      </c>
    </row>
    <row r="50" spans="1:10" x14ac:dyDescent="0.2">
      <c r="B50" s="89" t="s">
        <v>25</v>
      </c>
      <c r="C50" s="89"/>
      <c r="D50" s="89"/>
      <c r="E50" s="89"/>
      <c r="F50" s="89"/>
      <c r="G50" s="89"/>
      <c r="H50" s="89"/>
      <c r="I50" s="89"/>
      <c r="J50" s="89"/>
    </row>
    <row r="51" spans="1:10" x14ac:dyDescent="0.2">
      <c r="B51" s="89"/>
      <c r="C51" s="89"/>
      <c r="D51" s="89"/>
      <c r="E51" s="89"/>
      <c r="F51" s="89"/>
      <c r="G51" s="89"/>
      <c r="H51" s="89"/>
      <c r="I51" s="89"/>
      <c r="J51" s="89"/>
    </row>
  </sheetData>
  <mergeCells count="10">
    <mergeCell ref="C1:I1"/>
    <mergeCell ref="D15:I15"/>
    <mergeCell ref="B50:J51"/>
    <mergeCell ref="B2:J2"/>
    <mergeCell ref="D5:E5"/>
    <mergeCell ref="D7:I7"/>
    <mergeCell ref="D9:I9"/>
    <mergeCell ref="D11:I11"/>
    <mergeCell ref="D13:I13"/>
    <mergeCell ref="B47:J47"/>
  </mergeCells>
  <pageMargins left="0.39370078740157483" right="0.39370078740157483" top="0.51181102362204722" bottom="0.15748031496062992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2" r:id="rId4" name="Group Box 6">
              <controlPr defaultSize="0" autoFill="0" autoPict="0">
                <anchor moveWithCells="1">
                  <from>
                    <xdr:col>1</xdr:col>
                    <xdr:colOff>428625</xdr:colOff>
                    <xdr:row>33</xdr:row>
                    <xdr:rowOff>0</xdr:rowOff>
                  </from>
                  <to>
                    <xdr:col>6</xdr:col>
                    <xdr:colOff>57150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5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9525</xdr:rowOff>
                  </from>
                  <to>
                    <xdr:col>1</xdr:col>
                    <xdr:colOff>352425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6" name="Check Box 11">
              <controlPr defaultSize="0" autoFill="0" autoLine="0" autoPict="0">
                <anchor moveWithCells="1">
                  <from>
                    <xdr:col>3</xdr:col>
                    <xdr:colOff>285750</xdr:colOff>
                    <xdr:row>27</xdr:row>
                    <xdr:rowOff>0</xdr:rowOff>
                  </from>
                  <to>
                    <xdr:col>3</xdr:col>
                    <xdr:colOff>590550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7" name="Check Box 1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36</xdr:row>
                    <xdr:rowOff>9525</xdr:rowOff>
                  </from>
                  <to>
                    <xdr:col>1</xdr:col>
                    <xdr:colOff>371475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8" name="Check Box 13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36</xdr:row>
                    <xdr:rowOff>228600</xdr:rowOff>
                  </from>
                  <to>
                    <xdr:col>1</xdr:col>
                    <xdr:colOff>371475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9" name="Check Box 1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35</xdr:row>
                    <xdr:rowOff>9525</xdr:rowOff>
                  </from>
                  <to>
                    <xdr:col>1</xdr:col>
                    <xdr:colOff>371475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0" name="Drop Down 15">
              <controlPr defaultSize="0" autoLine="0" autoPict="0">
                <anchor moveWithCells="1">
                  <from>
                    <xdr:col>2</xdr:col>
                    <xdr:colOff>1047750</xdr:colOff>
                    <xdr:row>22</xdr:row>
                    <xdr:rowOff>76200</xdr:rowOff>
                  </from>
                  <to>
                    <xdr:col>8</xdr:col>
                    <xdr:colOff>228600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1" name="Check Box 16">
              <controlPr locked="0" defaultSize="0" autoFill="0" autoLine="0" autoPict="0" altText="Corrent de pagament">
                <anchor moveWithCells="1">
                  <from>
                    <xdr:col>2</xdr:col>
                    <xdr:colOff>38100</xdr:colOff>
                    <xdr:row>20</xdr:row>
                    <xdr:rowOff>19050</xdr:rowOff>
                  </from>
                  <to>
                    <xdr:col>4</xdr:col>
                    <xdr:colOff>142875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2" name="Drop Down 17">
              <controlPr defaultSize="0" autoLine="0" autoPict="0">
                <anchor moveWithCells="1">
                  <from>
                    <xdr:col>2</xdr:col>
                    <xdr:colOff>981075</xdr:colOff>
                    <xdr:row>28</xdr:row>
                    <xdr:rowOff>142875</xdr:rowOff>
                  </from>
                  <to>
                    <xdr:col>8</xdr:col>
                    <xdr:colOff>161925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ull3">
    <tabColor theme="1" tint="0.499984740745262"/>
  </sheetPr>
  <dimension ref="C6:D25"/>
  <sheetViews>
    <sheetView showGridLines="0" topLeftCell="B1" workbookViewId="0">
      <selection activeCell="D9" sqref="D9"/>
    </sheetView>
  </sheetViews>
  <sheetFormatPr defaultColWidth="11.42578125" defaultRowHeight="12.75" x14ac:dyDescent="0.2"/>
  <cols>
    <col min="1" max="2" width="9.140625" customWidth="1"/>
    <col min="3" max="3" width="26.42578125" customWidth="1"/>
    <col min="4" max="4" width="24.5703125" style="5" customWidth="1"/>
    <col min="5" max="5" width="9.140625" customWidth="1"/>
    <col min="6" max="6" width="34.5703125" customWidth="1"/>
    <col min="7" max="256" width="9.140625" customWidth="1"/>
  </cols>
  <sheetData>
    <row r="6" spans="3:4" x14ac:dyDescent="0.2">
      <c r="C6" s="7" t="s">
        <v>12</v>
      </c>
      <c r="D6" s="7" t="s">
        <v>14</v>
      </c>
    </row>
    <row r="7" spans="3:4" x14ac:dyDescent="0.2">
      <c r="C7" s="7" t="s">
        <v>11</v>
      </c>
      <c r="D7" s="7" t="s">
        <v>15</v>
      </c>
    </row>
    <row r="8" spans="3:4" x14ac:dyDescent="0.2">
      <c r="C8" t="s">
        <v>8</v>
      </c>
      <c r="D8" s="7" t="s">
        <v>16</v>
      </c>
    </row>
    <row r="9" spans="3:4" x14ac:dyDescent="0.2">
      <c r="C9" s="5" t="s">
        <v>9</v>
      </c>
      <c r="D9" s="7"/>
    </row>
    <row r="13" spans="3:4" x14ac:dyDescent="0.2">
      <c r="C13" s="4" t="s">
        <v>30</v>
      </c>
    </row>
    <row r="14" spans="3:4" x14ac:dyDescent="0.2">
      <c r="C14" s="4" t="s">
        <v>31</v>
      </c>
    </row>
    <row r="15" spans="3:4" x14ac:dyDescent="0.2">
      <c r="C15" s="4" t="s">
        <v>32</v>
      </c>
    </row>
    <row r="16" spans="3:4" x14ac:dyDescent="0.2">
      <c r="C16" s="4" t="s">
        <v>43</v>
      </c>
    </row>
    <row r="17" spans="3:3" x14ac:dyDescent="0.2">
      <c r="C17" s="4" t="s">
        <v>33</v>
      </c>
    </row>
    <row r="18" spans="3:3" x14ac:dyDescent="0.2">
      <c r="C18" s="4" t="s">
        <v>34</v>
      </c>
    </row>
    <row r="19" spans="3:3" x14ac:dyDescent="0.2">
      <c r="C19" s="4"/>
    </row>
    <row r="21" spans="3:3" x14ac:dyDescent="0.2">
      <c r="C21" s="4" t="s">
        <v>38</v>
      </c>
    </row>
    <row r="22" spans="3:3" x14ac:dyDescent="0.2">
      <c r="C22" s="4" t="s">
        <v>39</v>
      </c>
    </row>
    <row r="23" spans="3:3" x14ac:dyDescent="0.2">
      <c r="C23" s="4" t="s">
        <v>40</v>
      </c>
    </row>
    <row r="24" spans="3:3" x14ac:dyDescent="0.2">
      <c r="C24" s="4" t="s">
        <v>41</v>
      </c>
    </row>
    <row r="25" spans="3:3" x14ac:dyDescent="0.2">
      <c r="C25" s="4" t="s">
        <v>42</v>
      </c>
    </row>
  </sheetData>
  <sheetProtection selectLockedCells="1" selectUnlockedCells="1"/>
  <phoneticPr fontId="8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O.Menor</vt:lpstr>
      <vt:lpstr>Comunicació Prèvia</vt:lpstr>
      <vt:lpstr>Suport</vt:lpstr>
    </vt:vector>
  </TitlesOfParts>
  <Company>AJTM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AJTM</dc:creator>
  <cp:lastModifiedBy>Maria Ballus</cp:lastModifiedBy>
  <cp:lastPrinted>2023-12-19T09:33:30Z</cp:lastPrinted>
  <dcterms:created xsi:type="dcterms:W3CDTF">2005-02-08T09:14:21Z</dcterms:created>
  <dcterms:modified xsi:type="dcterms:W3CDTF">2025-01-10T10:31:21Z</dcterms:modified>
</cp:coreProperties>
</file>