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Hoja1" sheetId="1" state="visible" r:id="rId2"/>
    <sheet name="Hoja3" sheetId="2" state="visible" r:id="rId3"/>
  </sheets>
  <definedNames>
    <definedName function="false" hidden="false" localSheetId="0" name="_Hlk183686181" vbProcedure="false">Hoja1!$A$17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<sst xmlns="http://schemas.openxmlformats.org/spreadsheetml/2006/main" count="101" uniqueCount="40">
  <si>
    <t xml:space="preserve">EXERCICI 3 PERIODE MIG DE PAGAMENTS</t>
  </si>
  <si>
    <t xml:space="preserve">Ajuntament</t>
  </si>
  <si>
    <t xml:space="preserve">Operacions pagades</t>
  </si>
  <si>
    <t xml:space="preserve">Justificant</t>
  </si>
  <si>
    <t xml:space="preserve">Import</t>
  </si>
  <si>
    <t xml:space="preserve">dies</t>
  </si>
  <si>
    <t xml:space="preserve">Exclosa</t>
  </si>
  <si>
    <t xml:space="preserve">Import revisat</t>
  </si>
  <si>
    <t xml:space="preserve">Ponderació</t>
  </si>
  <si>
    <t xml:space="preserve">Ràtio</t>
  </si>
  <si>
    <t xml:space="preserve">F1 </t>
  </si>
  <si>
    <t xml:space="preserve">CONSTRUCCIONS PEDRO JIMENEZ SL</t>
  </si>
  <si>
    <t xml:space="preserve">F2</t>
  </si>
  <si>
    <t xml:space="preserve">ELECTRICA GÓMEZ SA  </t>
  </si>
  <si>
    <t xml:space="preserve">F3</t>
  </si>
  <si>
    <t xml:space="preserve">DIPUTACIÓ DE BARCELONA</t>
  </si>
  <si>
    <t xml:space="preserve">X</t>
  </si>
  <si>
    <t xml:space="preserve">Total</t>
  </si>
  <si>
    <t xml:space="preserve">Operacions pendents de pagament</t>
  </si>
  <si>
    <t xml:space="preserve">F4</t>
  </si>
  <si>
    <t xml:space="preserve">F5</t>
  </si>
  <si>
    <t xml:space="preserve">Organismo autònom</t>
  </si>
  <si>
    <t xml:space="preserve">F1</t>
  </si>
  <si>
    <t xml:space="preserve">LAURA SANCHEZ SANCHEZ</t>
  </si>
  <si>
    <t xml:space="preserve">HERMANOS SUAREZ SL</t>
  </si>
  <si>
    <t xml:space="preserve">MARIA DE LA O SL</t>
  </si>
  <si>
    <t xml:space="preserve">PEDRO RUBIO NUÑEZ</t>
  </si>
  <si>
    <t xml:space="preserve">Sociedad mercantil</t>
  </si>
  <si>
    <t xml:space="preserve">MANTENIMIENTO TORRES SL</t>
  </si>
  <si>
    <t xml:space="preserve">EXERCICI PERIODE MIG DE PAGAMENTS</t>
  </si>
  <si>
    <t xml:space="preserve">PMP</t>
  </si>
  <si>
    <t xml:space="preserve">Import operacions pagades</t>
  </si>
  <si>
    <t xml:space="preserve">Ponderació Operacions pagades</t>
  </si>
  <si>
    <t xml:space="preserve">Ràtio operacions pagades</t>
  </si>
  <si>
    <t xml:space="preserve">Import operacions pendents de pagament</t>
  </si>
  <si>
    <t xml:space="preserve">Ponderació operacions pendents de pagament</t>
  </si>
  <si>
    <t xml:space="preserve">Ràtio operacions pendents de pagament</t>
  </si>
  <si>
    <t xml:space="preserve">Global</t>
  </si>
  <si>
    <t xml:space="preserve">(*) La societat mercantil està classificada com sector societat no financera. No s'integra en el càlcul</t>
  </si>
  <si>
    <t xml:space="preserve">(*)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</si>
</sst>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_-* #,##0.00\ _€_-;\-* #,##0.00\ _€_-;_-* \-??\ _€_-;_-@_-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6DCE5"/>
        <bgColor rgb="FFC0C0C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2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0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0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2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2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2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I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4609375" defaultRowHeight="13.8" zeroHeight="false" outlineLevelRow="0" outlineLevelCol="0"/>
  <cols>
    <col collapsed="false" customWidth="true" hidden="false" outlineLevel="0" max="1" min="1" style="1" width="6.66"/>
    <col collapsed="false" customWidth="true" hidden="false" outlineLevel="0" max="2" min="2" style="1" width="32.56"/>
    <col collapsed="false" customWidth="true" hidden="false" outlineLevel="0" max="5" min="3" style="1" width="12.78"/>
    <col collapsed="false" customWidth="true" hidden="false" outlineLevel="0" max="7" min="6" style="2" width="12.78"/>
    <col collapsed="false" customWidth="true" hidden="false" outlineLevel="0" max="8" min="8" style="1" width="12.78"/>
    <col collapsed="false" customWidth="false" hidden="false" outlineLevel="0" max="1024" min="9" style="1" width="11.45"/>
  </cols>
  <sheetData>
    <row r="1" customFormat="false" ht="17.4" hidden="false" customHeight="false" outlineLevel="0" collapsed="false">
      <c r="A1" s="3" t="s">
        <v>0</v>
      </c>
    </row>
    <row r="2" customFormat="false" ht="14.4" hidden="false" customHeight="false" outlineLevel="0" collapsed="false"/>
    <row r="3" customFormat="false" ht="13.8" hidden="false" customHeight="false" outlineLevel="0" collapsed="false">
      <c r="A3" s="4" t="s">
        <v>1</v>
      </c>
      <c r="B3" s="4"/>
      <c r="C3" s="5"/>
      <c r="D3" s="6"/>
      <c r="E3" s="6"/>
      <c r="F3" s="7"/>
      <c r="G3" s="8"/>
      <c r="H3" s="9"/>
    </row>
    <row r="4" customFormat="false" ht="13.8" hidden="false" customHeight="false" outlineLevel="0" collapsed="false">
      <c r="A4" s="10" t="s">
        <v>2</v>
      </c>
      <c r="B4" s="10"/>
      <c r="C4" s="11"/>
      <c r="D4" s="12"/>
      <c r="E4" s="12"/>
      <c r="F4" s="13"/>
      <c r="G4" s="14"/>
      <c r="H4" s="15"/>
    </row>
    <row r="5" customFormat="false" ht="27.6" hidden="false" customHeight="false" outlineLevel="0" collapsed="false">
      <c r="A5" s="16" t="s">
        <v>3</v>
      </c>
      <c r="B5" s="17"/>
      <c r="C5" s="18" t="s">
        <v>4</v>
      </c>
      <c r="D5" s="19" t="s">
        <v>5</v>
      </c>
      <c r="E5" s="19" t="s">
        <v>6</v>
      </c>
      <c r="F5" s="20" t="s">
        <v>7</v>
      </c>
      <c r="G5" s="21" t="s">
        <v>8</v>
      </c>
      <c r="H5" s="22" t="s">
        <v>9</v>
      </c>
    </row>
    <row r="6" customFormat="false" ht="13.8" hidden="false" customHeight="false" outlineLevel="0" collapsed="false">
      <c r="A6" s="23" t="s">
        <v>10</v>
      </c>
      <c r="B6" s="24" t="s">
        <v>11</v>
      </c>
      <c r="C6" s="25" t="n">
        <v>13500</v>
      </c>
      <c r="D6" s="26" t="n">
        <v>15</v>
      </c>
      <c r="E6" s="26"/>
      <c r="F6" s="27" t="n">
        <f aca="false">IF(E6="X",0,C6)</f>
        <v>13500</v>
      </c>
      <c r="G6" s="28" t="n">
        <f aca="false">F6*D6</f>
        <v>202500</v>
      </c>
      <c r="H6" s="29"/>
    </row>
    <row r="7" customFormat="false" ht="13.8" hidden="false" customHeight="false" outlineLevel="0" collapsed="false">
      <c r="A7" s="23" t="s">
        <v>12</v>
      </c>
      <c r="B7" s="24" t="s">
        <v>13</v>
      </c>
      <c r="C7" s="25" t="n">
        <v>62750</v>
      </c>
      <c r="D7" s="26" t="n">
        <v>25</v>
      </c>
      <c r="E7" s="26"/>
      <c r="F7" s="27" t="n">
        <f aca="false">IF(E7="X",0,C7)</f>
        <v>62750</v>
      </c>
      <c r="G7" s="28" t="n">
        <f aca="false">F7*D7</f>
        <v>1568750</v>
      </c>
      <c r="H7" s="29"/>
    </row>
    <row r="8" customFormat="false" ht="13.8" hidden="false" customHeight="false" outlineLevel="0" collapsed="false">
      <c r="A8" s="23" t="s">
        <v>14</v>
      </c>
      <c r="B8" s="24" t="s">
        <v>15</v>
      </c>
      <c r="C8" s="25" t="n">
        <v>21250</v>
      </c>
      <c r="D8" s="26" t="n">
        <v>10</v>
      </c>
      <c r="E8" s="26" t="s">
        <v>16</v>
      </c>
      <c r="F8" s="27" t="n">
        <f aca="false">IF(E8="X",0,C8)</f>
        <v>0</v>
      </c>
      <c r="G8" s="28" t="n">
        <f aca="false">F8*D8</f>
        <v>0</v>
      </c>
      <c r="H8" s="29"/>
    </row>
    <row r="9" s="36" customFormat="true" ht="13.8" hidden="false" customHeight="false" outlineLevel="0" collapsed="false">
      <c r="A9" s="30" t="s">
        <v>17</v>
      </c>
      <c r="B9" s="31"/>
      <c r="C9" s="32"/>
      <c r="D9" s="33"/>
      <c r="E9" s="33"/>
      <c r="F9" s="34" t="n">
        <f aca="false">SUM(F6:F8)</f>
        <v>76250</v>
      </c>
      <c r="G9" s="34" t="n">
        <f aca="false">SUM(G6:G8)</f>
        <v>1771250</v>
      </c>
      <c r="H9" s="35" t="n">
        <f aca="false">G9/F9</f>
        <v>23.2295081967213</v>
      </c>
    </row>
    <row r="10" customFormat="false" ht="13.8" hidden="false" customHeight="false" outlineLevel="0" collapsed="false">
      <c r="A10" s="16" t="s">
        <v>18</v>
      </c>
      <c r="B10" s="16"/>
      <c r="C10" s="16"/>
      <c r="D10" s="19"/>
      <c r="E10" s="19"/>
      <c r="F10" s="20"/>
      <c r="G10" s="21"/>
      <c r="H10" s="22"/>
    </row>
    <row r="11" customFormat="false" ht="27.6" hidden="false" customHeight="false" outlineLevel="0" collapsed="false">
      <c r="A11" s="16" t="s">
        <v>3</v>
      </c>
      <c r="B11" s="17"/>
      <c r="C11" s="18" t="s">
        <v>4</v>
      </c>
      <c r="D11" s="19" t="s">
        <v>5</v>
      </c>
      <c r="E11" s="19" t="s">
        <v>6</v>
      </c>
      <c r="F11" s="20" t="s">
        <v>7</v>
      </c>
      <c r="G11" s="21" t="s">
        <v>8</v>
      </c>
      <c r="H11" s="22" t="s">
        <v>9</v>
      </c>
    </row>
    <row r="12" customFormat="false" ht="13.8" hidden="false" customHeight="false" outlineLevel="0" collapsed="false">
      <c r="A12" s="23" t="s">
        <v>19</v>
      </c>
      <c r="B12" s="24" t="s">
        <v>11</v>
      </c>
      <c r="C12" s="25" t="n">
        <v>4720</v>
      </c>
      <c r="D12" s="26" t="n">
        <v>35</v>
      </c>
      <c r="E12" s="26"/>
      <c r="F12" s="27" t="n">
        <f aca="false">IF(E12="X",0,C12)</f>
        <v>4720</v>
      </c>
      <c r="G12" s="28" t="n">
        <f aca="false">F12*D12</f>
        <v>165200</v>
      </c>
      <c r="H12" s="29"/>
    </row>
    <row r="13" customFormat="false" ht="13.8" hidden="false" customHeight="false" outlineLevel="0" collapsed="false">
      <c r="A13" s="23" t="s">
        <v>20</v>
      </c>
      <c r="B13" s="24" t="s">
        <v>13</v>
      </c>
      <c r="C13" s="25" t="n">
        <v>37625.32</v>
      </c>
      <c r="D13" s="26" t="n">
        <v>67</v>
      </c>
      <c r="E13" s="26"/>
      <c r="F13" s="27" t="n">
        <f aca="false">IF(E13="X",0,C13)</f>
        <v>37625.32</v>
      </c>
      <c r="G13" s="28" t="n">
        <f aca="false">F13*D13</f>
        <v>2520896.44</v>
      </c>
      <c r="H13" s="29"/>
    </row>
    <row r="14" customFormat="false" ht="13.8" hidden="false" customHeight="false" outlineLevel="0" collapsed="false">
      <c r="A14" s="23"/>
      <c r="B14" s="24"/>
      <c r="C14" s="25"/>
      <c r="D14" s="26"/>
      <c r="E14" s="26"/>
      <c r="F14" s="27" t="n">
        <f aca="false">IF(E14="X",0,C14)</f>
        <v>0</v>
      </c>
      <c r="G14" s="28" t="n">
        <f aca="false">F14*D14</f>
        <v>0</v>
      </c>
      <c r="H14" s="29"/>
    </row>
    <row r="15" customFormat="false" ht="14.4" hidden="false" customHeight="false" outlineLevel="0" collapsed="false">
      <c r="A15" s="37" t="s">
        <v>17</v>
      </c>
      <c r="B15" s="38"/>
      <c r="C15" s="39"/>
      <c r="D15" s="40"/>
      <c r="E15" s="40"/>
      <c r="F15" s="41" t="n">
        <f aca="false">SUM(F12:F14)</f>
        <v>42345.32</v>
      </c>
      <c r="G15" s="41" t="n">
        <f aca="false">SUM(G12:G14)</f>
        <v>2686096.44</v>
      </c>
      <c r="H15" s="42" t="n">
        <f aca="false">G15/F15</f>
        <v>63.4331359404062</v>
      </c>
    </row>
    <row r="16" customFormat="false" ht="14.4" hidden="false" customHeight="false" outlineLevel="0" collapsed="false">
      <c r="A16" s="43"/>
      <c r="B16" s="43"/>
      <c r="C16" s="43"/>
      <c r="D16" s="44"/>
      <c r="E16" s="44"/>
      <c r="F16" s="45"/>
    </row>
    <row r="17" s="36" customFormat="true" ht="13.8" hidden="false" customHeight="false" outlineLevel="0" collapsed="false">
      <c r="A17" s="4" t="s">
        <v>21</v>
      </c>
      <c r="B17" s="4"/>
      <c r="C17" s="5"/>
      <c r="D17" s="46"/>
      <c r="E17" s="46"/>
      <c r="F17" s="47"/>
      <c r="G17" s="8"/>
      <c r="H17" s="9"/>
    </row>
    <row r="18" s="36" customFormat="true" ht="13.8" hidden="false" customHeight="false" outlineLevel="0" collapsed="false">
      <c r="A18" s="10" t="s">
        <v>2</v>
      </c>
      <c r="B18" s="10"/>
      <c r="C18" s="11"/>
      <c r="D18" s="48"/>
      <c r="E18" s="48"/>
      <c r="F18" s="49"/>
      <c r="G18" s="14"/>
      <c r="H18" s="15"/>
    </row>
    <row r="19" s="36" customFormat="true" ht="27.6" hidden="false" customHeight="false" outlineLevel="0" collapsed="false">
      <c r="A19" s="16" t="s">
        <v>3</v>
      </c>
      <c r="B19" s="17"/>
      <c r="C19" s="18" t="s">
        <v>4</v>
      </c>
      <c r="D19" s="19" t="s">
        <v>5</v>
      </c>
      <c r="E19" s="19" t="s">
        <v>6</v>
      </c>
      <c r="F19" s="20" t="s">
        <v>7</v>
      </c>
      <c r="G19" s="21" t="s">
        <v>8</v>
      </c>
      <c r="H19" s="22" t="s">
        <v>9</v>
      </c>
    </row>
    <row r="20" customFormat="false" ht="13.8" hidden="false" customHeight="false" outlineLevel="0" collapsed="false">
      <c r="A20" s="23" t="s">
        <v>22</v>
      </c>
      <c r="B20" s="24" t="s">
        <v>23</v>
      </c>
      <c r="C20" s="25" t="n">
        <v>3500</v>
      </c>
      <c r="D20" s="26" t="n">
        <v>75</v>
      </c>
      <c r="E20" s="26"/>
      <c r="F20" s="27" t="n">
        <f aca="false">IF(E20="X",0,C20)</f>
        <v>3500</v>
      </c>
      <c r="G20" s="28" t="n">
        <f aca="false">F20*D20</f>
        <v>262500</v>
      </c>
      <c r="H20" s="29"/>
    </row>
    <row r="21" customFormat="false" ht="13.8" hidden="false" customHeight="false" outlineLevel="0" collapsed="false">
      <c r="A21" s="23" t="s">
        <v>12</v>
      </c>
      <c r="B21" s="24" t="s">
        <v>24</v>
      </c>
      <c r="C21" s="25" t="n">
        <v>7200</v>
      </c>
      <c r="D21" s="26" t="n">
        <v>5</v>
      </c>
      <c r="E21" s="26"/>
      <c r="F21" s="27" t="n">
        <f aca="false">IF(E21="X",0,C21)</f>
        <v>7200</v>
      </c>
      <c r="G21" s="28" t="n">
        <f aca="false">F21*D21</f>
        <v>36000</v>
      </c>
      <c r="H21" s="29"/>
    </row>
    <row r="22" customFormat="false" ht="13.8" hidden="false" customHeight="false" outlineLevel="0" collapsed="false">
      <c r="A22" s="23" t="s">
        <v>14</v>
      </c>
      <c r="B22" s="24" t="s">
        <v>25</v>
      </c>
      <c r="C22" s="25" t="n">
        <v>1500</v>
      </c>
      <c r="D22" s="26" t="n">
        <v>15</v>
      </c>
      <c r="E22" s="26"/>
      <c r="F22" s="27" t="n">
        <f aca="false">IF(E22="X",0,C22)</f>
        <v>1500</v>
      </c>
      <c r="G22" s="28" t="n">
        <f aca="false">F22*D22</f>
        <v>22500</v>
      </c>
      <c r="H22" s="29"/>
    </row>
    <row r="23" customFormat="false" ht="13.8" hidden="false" customHeight="false" outlineLevel="0" collapsed="false">
      <c r="A23" s="30" t="s">
        <v>17</v>
      </c>
      <c r="B23" s="31"/>
      <c r="C23" s="32"/>
      <c r="D23" s="33"/>
      <c r="E23" s="33"/>
      <c r="F23" s="34" t="n">
        <f aca="false">SUM(F20:F22)</f>
        <v>12200</v>
      </c>
      <c r="G23" s="34" t="n">
        <f aca="false">SUM(G20:G22)</f>
        <v>321000</v>
      </c>
      <c r="H23" s="35" t="n">
        <f aca="false">G23/F23</f>
        <v>26.3114754098361</v>
      </c>
    </row>
    <row r="24" customFormat="false" ht="13.8" hidden="false" customHeight="false" outlineLevel="0" collapsed="false">
      <c r="A24" s="16" t="s">
        <v>18</v>
      </c>
      <c r="B24" s="16"/>
      <c r="C24" s="50"/>
      <c r="D24" s="51"/>
      <c r="E24" s="51"/>
      <c r="F24" s="52"/>
      <c r="G24" s="53"/>
      <c r="H24" s="54"/>
    </row>
    <row r="25" s="36" customFormat="true" ht="27.6" hidden="false" customHeight="false" outlineLevel="0" collapsed="false">
      <c r="A25" s="16" t="s">
        <v>3</v>
      </c>
      <c r="B25" s="17"/>
      <c r="C25" s="18" t="s">
        <v>4</v>
      </c>
      <c r="D25" s="19" t="s">
        <v>5</v>
      </c>
      <c r="E25" s="19" t="s">
        <v>6</v>
      </c>
      <c r="F25" s="20" t="s">
        <v>7</v>
      </c>
      <c r="G25" s="21" t="s">
        <v>8</v>
      </c>
      <c r="H25" s="22" t="s">
        <v>9</v>
      </c>
    </row>
    <row r="26" customFormat="false" ht="13.8" hidden="false" customHeight="false" outlineLevel="0" collapsed="false">
      <c r="A26" s="23" t="s">
        <v>19</v>
      </c>
      <c r="B26" s="24" t="s">
        <v>25</v>
      </c>
      <c r="C26" s="25" t="n">
        <v>1500</v>
      </c>
      <c r="D26" s="26" t="n">
        <v>55</v>
      </c>
      <c r="E26" s="26"/>
      <c r="F26" s="27" t="n">
        <f aca="false">IF(E26="X",0,C26)</f>
        <v>1500</v>
      </c>
      <c r="G26" s="28" t="n">
        <f aca="false">F26*D26</f>
        <v>82500</v>
      </c>
      <c r="H26" s="29"/>
    </row>
    <row r="27" customFormat="false" ht="13.8" hidden="false" customHeight="false" outlineLevel="0" collapsed="false">
      <c r="A27" s="23" t="s">
        <v>20</v>
      </c>
      <c r="B27" s="24" t="s">
        <v>26</v>
      </c>
      <c r="C27" s="25" t="n">
        <v>10500</v>
      </c>
      <c r="D27" s="26" t="n">
        <v>68</v>
      </c>
      <c r="E27" s="26"/>
      <c r="F27" s="27" t="n">
        <f aca="false">IF(E27="X",0,C27)</f>
        <v>10500</v>
      </c>
      <c r="G27" s="28" t="n">
        <f aca="false">F27*D27</f>
        <v>714000</v>
      </c>
      <c r="H27" s="29"/>
    </row>
    <row r="28" customFormat="false" ht="13.8" hidden="false" customHeight="false" outlineLevel="0" collapsed="false">
      <c r="A28" s="23"/>
      <c r="B28" s="24"/>
      <c r="C28" s="25"/>
      <c r="D28" s="26"/>
      <c r="E28" s="26"/>
      <c r="F28" s="27" t="n">
        <f aca="false">IF(E28="X",0,C28)</f>
        <v>0</v>
      </c>
      <c r="G28" s="28" t="n">
        <f aca="false">F28*D28</f>
        <v>0</v>
      </c>
      <c r="H28" s="29"/>
    </row>
    <row r="29" customFormat="false" ht="14.4" hidden="false" customHeight="false" outlineLevel="0" collapsed="false">
      <c r="A29" s="37" t="s">
        <v>17</v>
      </c>
      <c r="B29" s="38"/>
      <c r="C29" s="39"/>
      <c r="D29" s="40"/>
      <c r="E29" s="40"/>
      <c r="F29" s="41" t="n">
        <f aca="false">SUM(F26:F28)</f>
        <v>12000</v>
      </c>
      <c r="G29" s="41" t="n">
        <f aca="false">SUM(G26:G28)</f>
        <v>796500</v>
      </c>
      <c r="H29" s="42" t="n">
        <f aca="false">G29/F29</f>
        <v>66.375</v>
      </c>
    </row>
    <row r="30" customFormat="false" ht="14.4" hidden="false" customHeight="false" outlineLevel="0" collapsed="false">
      <c r="A30" s="55"/>
      <c r="B30" s="56"/>
      <c r="C30" s="55"/>
      <c r="D30" s="57"/>
      <c r="E30" s="57"/>
      <c r="F30" s="45"/>
    </row>
    <row r="31" customFormat="false" ht="13.8" hidden="false" customHeight="false" outlineLevel="0" collapsed="false">
      <c r="A31" s="4" t="s">
        <v>27</v>
      </c>
      <c r="B31" s="4"/>
      <c r="C31" s="58"/>
      <c r="D31" s="46"/>
      <c r="E31" s="46"/>
      <c r="F31" s="59"/>
      <c r="G31" s="60"/>
      <c r="H31" s="61"/>
    </row>
    <row r="32" customFormat="false" ht="13.8" hidden="false" customHeight="false" outlineLevel="0" collapsed="false">
      <c r="A32" s="10" t="s">
        <v>2</v>
      </c>
      <c r="B32" s="10"/>
      <c r="C32" s="62"/>
      <c r="D32" s="48"/>
      <c r="E32" s="48"/>
      <c r="F32" s="63"/>
      <c r="G32" s="64"/>
      <c r="H32" s="65"/>
    </row>
    <row r="33" customFormat="false" ht="27.6" hidden="false" customHeight="false" outlineLevel="0" collapsed="false">
      <c r="A33" s="16" t="s">
        <v>3</v>
      </c>
      <c r="B33" s="17"/>
      <c r="C33" s="18" t="s">
        <v>4</v>
      </c>
      <c r="D33" s="19" t="s">
        <v>5</v>
      </c>
      <c r="E33" s="19" t="s">
        <v>6</v>
      </c>
      <c r="F33" s="20" t="s">
        <v>7</v>
      </c>
      <c r="G33" s="21" t="s">
        <v>8</v>
      </c>
      <c r="H33" s="22" t="s">
        <v>9</v>
      </c>
    </row>
    <row r="34" customFormat="false" ht="13.8" hidden="false" customHeight="false" outlineLevel="0" collapsed="false">
      <c r="A34" s="23" t="s">
        <v>22</v>
      </c>
      <c r="B34" s="24" t="s">
        <v>23</v>
      </c>
      <c r="C34" s="25" t="n">
        <v>2750</v>
      </c>
      <c r="D34" s="26" t="n">
        <v>64</v>
      </c>
      <c r="E34" s="26"/>
      <c r="F34" s="27" t="n">
        <f aca="false">IF(E34="X",0,C34)</f>
        <v>2750</v>
      </c>
      <c r="G34" s="28" t="n">
        <f aca="false">F34*D34</f>
        <v>176000</v>
      </c>
      <c r="H34" s="29"/>
    </row>
    <row r="35" customFormat="false" ht="13.8" hidden="false" customHeight="false" outlineLevel="0" collapsed="false">
      <c r="A35" s="23" t="s">
        <v>12</v>
      </c>
      <c r="B35" s="24" t="s">
        <v>28</v>
      </c>
      <c r="C35" s="25" t="n">
        <v>15200</v>
      </c>
      <c r="D35" s="26" t="n">
        <v>17</v>
      </c>
      <c r="E35" s="26"/>
      <c r="F35" s="27" t="n">
        <f aca="false">IF(E35="X",0,C35)</f>
        <v>15200</v>
      </c>
      <c r="G35" s="28" t="n">
        <f aca="false">F35*D35</f>
        <v>258400</v>
      </c>
      <c r="H35" s="29"/>
    </row>
    <row r="36" customFormat="false" ht="13.8" hidden="false" customHeight="false" outlineLevel="0" collapsed="false">
      <c r="A36" s="23"/>
      <c r="B36" s="24"/>
      <c r="C36" s="25"/>
      <c r="D36" s="26"/>
      <c r="E36" s="26"/>
      <c r="F36" s="27" t="n">
        <f aca="false">IF(E36="X",0,C36)</f>
        <v>0</v>
      </c>
      <c r="G36" s="28" t="n">
        <f aca="false">F36*D36</f>
        <v>0</v>
      </c>
      <c r="H36" s="29"/>
    </row>
    <row r="37" customFormat="false" ht="13.8" hidden="false" customHeight="false" outlineLevel="0" collapsed="false">
      <c r="A37" s="30" t="s">
        <v>17</v>
      </c>
      <c r="B37" s="31"/>
      <c r="C37" s="32"/>
      <c r="D37" s="33"/>
      <c r="E37" s="33"/>
      <c r="F37" s="34" t="n">
        <f aca="false">SUM(F34:F36)</f>
        <v>17950</v>
      </c>
      <c r="G37" s="34" t="n">
        <f aca="false">SUM(G34:G36)</f>
        <v>434400</v>
      </c>
      <c r="H37" s="35" t="n">
        <f aca="false">G37/F37</f>
        <v>24.2005571030641</v>
      </c>
    </row>
    <row r="38" customFormat="false" ht="13.8" hidden="false" customHeight="false" outlineLevel="0" collapsed="false">
      <c r="A38" s="16" t="s">
        <v>18</v>
      </c>
      <c r="B38" s="16"/>
      <c r="C38" s="50"/>
      <c r="D38" s="51"/>
      <c r="E38" s="51"/>
      <c r="F38" s="52" t="n">
        <f aca="false">IF(E38="X",0,C38)</f>
        <v>0</v>
      </c>
      <c r="G38" s="53" t="n">
        <f aca="false">IF(E38="X",0,C38*D38)</f>
        <v>0</v>
      </c>
      <c r="H38" s="54"/>
    </row>
    <row r="39" customFormat="false" ht="27.6" hidden="false" customHeight="false" outlineLevel="0" collapsed="false">
      <c r="A39" s="16" t="s">
        <v>3</v>
      </c>
      <c r="B39" s="17"/>
      <c r="C39" s="18" t="s">
        <v>4</v>
      </c>
      <c r="D39" s="19" t="s">
        <v>5</v>
      </c>
      <c r="E39" s="19" t="s">
        <v>6</v>
      </c>
      <c r="F39" s="20" t="s">
        <v>7</v>
      </c>
      <c r="G39" s="21" t="s">
        <v>8</v>
      </c>
      <c r="H39" s="22" t="s">
        <v>9</v>
      </c>
    </row>
    <row r="40" customFormat="false" ht="13.8" hidden="false" customHeight="false" outlineLevel="0" collapsed="false">
      <c r="A40" s="23" t="s">
        <v>14</v>
      </c>
      <c r="B40" s="24"/>
      <c r="C40" s="25"/>
      <c r="D40" s="26"/>
      <c r="E40" s="26"/>
      <c r="F40" s="27" t="n">
        <f aca="false">IF(E40="X",0,C40)</f>
        <v>0</v>
      </c>
      <c r="G40" s="28" t="n">
        <f aca="false">F40*D40</f>
        <v>0</v>
      </c>
      <c r="H40" s="29"/>
    </row>
    <row r="41" customFormat="false" ht="13.8" hidden="false" customHeight="false" outlineLevel="0" collapsed="false">
      <c r="A41" s="23" t="s">
        <v>19</v>
      </c>
      <c r="B41" s="24"/>
      <c r="C41" s="25"/>
      <c r="D41" s="26"/>
      <c r="E41" s="26"/>
      <c r="F41" s="27" t="n">
        <f aca="false">IF(E41="X",0,C41)</f>
        <v>0</v>
      </c>
      <c r="G41" s="28" t="n">
        <f aca="false">F41*D41</f>
        <v>0</v>
      </c>
      <c r="H41" s="29"/>
    </row>
    <row r="42" customFormat="false" ht="13.8" hidden="false" customHeight="false" outlineLevel="0" collapsed="false">
      <c r="A42" s="23"/>
      <c r="B42" s="24"/>
      <c r="C42" s="25"/>
      <c r="D42" s="26"/>
      <c r="E42" s="26"/>
      <c r="F42" s="27" t="n">
        <f aca="false">IF(E42="X",0,C42)</f>
        <v>0</v>
      </c>
      <c r="G42" s="28" t="n">
        <f aca="false">F42*D42</f>
        <v>0</v>
      </c>
      <c r="H42" s="29"/>
    </row>
    <row r="43" customFormat="false" ht="14.4" hidden="false" customHeight="false" outlineLevel="0" collapsed="false">
      <c r="A43" s="37" t="s">
        <v>17</v>
      </c>
      <c r="B43" s="38"/>
      <c r="C43" s="39"/>
      <c r="D43" s="40"/>
      <c r="E43" s="40"/>
      <c r="F43" s="41" t="n">
        <f aca="false">SUM(F40:F42)</f>
        <v>0</v>
      </c>
      <c r="G43" s="41" t="n">
        <f aca="false">SUM(G40:G42)</f>
        <v>0</v>
      </c>
      <c r="H43" s="42" t="n">
        <v>0</v>
      </c>
    </row>
    <row r="47" s="1" customFormat="true" ht="17.4" hidden="false" customHeight="false" outlineLevel="0" collapsed="false">
      <c r="A47" s="3" t="s">
        <v>29</v>
      </c>
      <c r="H47" s="36"/>
    </row>
    <row r="48" s="1" customFormat="true" ht="13.8" hidden="false" customHeight="false" outlineLevel="0" collapsed="false">
      <c r="H48" s="36"/>
    </row>
    <row r="49" s="1" customFormat="true" ht="13.8" hidden="false" customHeight="false" outlineLevel="0" collapsed="false">
      <c r="H49" s="36"/>
    </row>
    <row r="50" customFormat="false" ht="13.8" hidden="false" customHeight="true" outlineLevel="0" collapsed="false">
      <c r="A50" s="66"/>
      <c r="B50" s="66"/>
      <c r="C50" s="66" t="s">
        <v>2</v>
      </c>
      <c r="D50" s="66"/>
      <c r="E50" s="66"/>
      <c r="F50" s="66" t="s">
        <v>18</v>
      </c>
      <c r="G50" s="66"/>
      <c r="H50" s="66"/>
      <c r="I50" s="67" t="s">
        <v>30</v>
      </c>
    </row>
    <row r="51" customFormat="false" ht="55.2" hidden="false" customHeight="false" outlineLevel="0" collapsed="false">
      <c r="A51" s="66"/>
      <c r="B51" s="66"/>
      <c r="C51" s="68" t="s">
        <v>31</v>
      </c>
      <c r="D51" s="68" t="s">
        <v>32</v>
      </c>
      <c r="E51" s="68" t="s">
        <v>33</v>
      </c>
      <c r="F51" s="68" t="s">
        <v>34</v>
      </c>
      <c r="G51" s="68" t="s">
        <v>35</v>
      </c>
      <c r="H51" s="68" t="s">
        <v>36</v>
      </c>
      <c r="I51" s="67"/>
    </row>
    <row r="52" customFormat="false" ht="13.8" hidden="false" customHeight="false" outlineLevel="0" collapsed="false">
      <c r="A52" s="69"/>
      <c r="B52" s="69" t="s">
        <v>1</v>
      </c>
      <c r="C52" s="28" t="n">
        <f aca="false">Hoja1!F9</f>
        <v>76250</v>
      </c>
      <c r="D52" s="28" t="n">
        <f aca="false">Hoja1!G9</f>
        <v>1771250</v>
      </c>
      <c r="E52" s="70" t="n">
        <f aca="false">D52/C52</f>
        <v>23.2295081967213</v>
      </c>
      <c r="F52" s="28" t="n">
        <f aca="false">Hoja1!F15</f>
        <v>42345.32</v>
      </c>
      <c r="G52" s="28" t="n">
        <f aca="false">Hoja1!G15</f>
        <v>2686096.44</v>
      </c>
      <c r="H52" s="70" t="n">
        <f aca="false">G52/F52</f>
        <v>63.4331359404062</v>
      </c>
      <c r="I52" s="71" t="n">
        <f aca="false">(D52+G52)/(C52+F52)</f>
        <v>37.5845053582215</v>
      </c>
    </row>
    <row r="53" customFormat="false" ht="13.8" hidden="false" customHeight="false" outlineLevel="0" collapsed="false">
      <c r="A53" s="69"/>
      <c r="B53" s="69" t="s">
        <v>21</v>
      </c>
      <c r="C53" s="28" t="n">
        <f aca="false">Hoja1!F23</f>
        <v>12200</v>
      </c>
      <c r="D53" s="28" t="n">
        <f aca="false">Hoja1!G23</f>
        <v>321000</v>
      </c>
      <c r="E53" s="70" t="n">
        <f aca="false">D53/C53</f>
        <v>26.3114754098361</v>
      </c>
      <c r="F53" s="28" t="n">
        <f aca="false">Hoja1!F29</f>
        <v>12000</v>
      </c>
      <c r="G53" s="28" t="n">
        <f aca="false">Hoja1!G29</f>
        <v>796500</v>
      </c>
      <c r="H53" s="70" t="n">
        <f aca="false">G53/F53</f>
        <v>66.375</v>
      </c>
      <c r="I53" s="71" t="n">
        <f aca="false">(D53+G53)/(C53+F53)</f>
        <v>46.1776859504132</v>
      </c>
    </row>
    <row r="54" customFormat="false" ht="13.8" hidden="false" customHeight="false" outlineLevel="0" collapsed="false">
      <c r="A54" s="69"/>
      <c r="B54" s="69" t="s">
        <v>27</v>
      </c>
      <c r="C54" s="28" t="n">
        <f aca="false">Hoja1!F37</f>
        <v>17950</v>
      </c>
      <c r="D54" s="28" t="n">
        <f aca="false">Hoja1!G37</f>
        <v>434400</v>
      </c>
      <c r="E54" s="70" t="n">
        <f aca="false">D54/C54</f>
        <v>24.2005571030641</v>
      </c>
      <c r="F54" s="28" t="n">
        <f aca="false">Hoja1!F43</f>
        <v>0</v>
      </c>
      <c r="G54" s="28" t="n">
        <f aca="false">Hoja1!G43</f>
        <v>0</v>
      </c>
      <c r="H54" s="70" t="e">
        <f aca="false">G54/F54</f>
        <v>#DIV/0!</v>
      </c>
      <c r="I54" s="71" t="n">
        <f aca="false">(D54+G54)/(C54+F54)</f>
        <v>24.2005571030641</v>
      </c>
    </row>
    <row r="55" customFormat="false" ht="13.8" hidden="false" customHeight="false" outlineLevel="0" collapsed="false">
      <c r="A55" s="72" t="s">
        <v>37</v>
      </c>
      <c r="B55" s="73"/>
      <c r="C55" s="74" t="n">
        <f aca="false">SUM(C52:C53)</f>
        <v>88450</v>
      </c>
      <c r="D55" s="74" t="n">
        <f aca="false">SUM(D52:D53)</f>
        <v>2092250</v>
      </c>
      <c r="E55" s="71" t="n">
        <f aca="false">D55/C55</f>
        <v>23.6546071226682</v>
      </c>
      <c r="F55" s="74" t="n">
        <f aca="false">SUM(F52:F53)</f>
        <v>54345.32</v>
      </c>
      <c r="G55" s="74" t="n">
        <f aca="false">SUM(G52:G53)</f>
        <v>3482596.44</v>
      </c>
      <c r="H55" s="71" t="n">
        <f aca="false">G55/F55</f>
        <v>64.0827294788217</v>
      </c>
      <c r="I55" s="71" t="n">
        <f aca="false">(D55+G55)/(C55+F55)</f>
        <v>39.04082038543</v>
      </c>
    </row>
    <row r="56" s="1" customFormat="true" ht="13.8" hidden="false" customHeight="false" outlineLevel="0" collapsed="false">
      <c r="H56" s="36"/>
    </row>
    <row r="57" s="1" customFormat="true" ht="13.8" hidden="false" customHeight="false" outlineLevel="0" collapsed="false">
      <c r="H57" s="36"/>
    </row>
    <row r="58" s="1" customFormat="true" ht="13.8" hidden="false" customHeight="false" outlineLevel="0" collapsed="false">
      <c r="A58" s="1" t="s">
        <v>38</v>
      </c>
      <c r="H58" s="36"/>
    </row>
  </sheetData>
  <mergeCells count="13">
    <mergeCell ref="A3:B3"/>
    <mergeCell ref="A4:B4"/>
    <mergeCell ref="A10:C10"/>
    <mergeCell ref="A17:B17"/>
    <mergeCell ref="A18:B18"/>
    <mergeCell ref="A24:B24"/>
    <mergeCell ref="A31:B31"/>
    <mergeCell ref="A32:B32"/>
    <mergeCell ref="A38:B38"/>
    <mergeCell ref="A50:B51"/>
    <mergeCell ref="C50:E50"/>
    <mergeCell ref="F50:H50"/>
    <mergeCell ref="I50:I5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I5:I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4609375" defaultRowHeight="13.8" zeroHeight="false" outlineLevelRow="0" outlineLevelCol="0"/>
  <cols>
    <col collapsed="false" customWidth="true" hidden="false" outlineLevel="0" max="1" min="1" style="1" width="25"/>
    <col collapsed="false" customWidth="true" hidden="false" outlineLevel="0" max="7" min="2" style="1" width="15.66"/>
    <col collapsed="false" customWidth="true" hidden="false" outlineLevel="0" max="8" min="8" style="36" width="15.66"/>
    <col collapsed="false" customWidth="false" hidden="false" outlineLevel="0" max="1024" min="9" style="1" width="11.45"/>
  </cols>
  <sheetData>
    <row r="5" s="75" customFormat="true" ht="13.8" hidden="false" customHeight="false" outlineLevel="0" collapsed="false"/>
    <row r="8" customFormat="false" ht="13.8" hidden="false" customHeight="false" outlineLevel="0" collapsed="false">
      <c r="I8" s="1" t="s">
        <v>39</v>
      </c>
    </row>
    <row r="9" s="36" customFormat="true" ht="13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2025-10-30T10:43:02Z</dcterms:created>
  <dc:creator>Lluis Viñas Peitabi</dc:creator>
  <dc:description/>
  <dc:language>ca-ES</dc:language>
  <cp:lastModifiedBy>Lluis Viñas Peitabi</cp:lastModifiedBy>
  <cp:lastPrinted>2026-04-21T10:02:00Z</cp:lastPrinted>
  <dcterms:modified xsi:type="dcterms:W3CDTF">2026-05-15T06:53:47Z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