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ISITANTS AL CCCB\2024\"/>
    </mc:Choice>
  </mc:AlternateContent>
  <xr:revisionPtr revIDLastSave="0" documentId="8_{4E579798-841C-4FE4-90CB-48B442F40620}" xr6:coauthVersionLast="47" xr6:coauthVersionMax="47" xr10:uidLastSave="{00000000-0000-0000-0000-000000000000}"/>
  <bookViews>
    <workbookView xWindow="-120" yWindow="-120" windowWidth="29040" windowHeight="15720" xr2:uid="{07F87DF0-D970-469A-B98C-A0E78E1E1470}"/>
  </bookViews>
  <sheets>
    <sheet name="TOTALS per mes" sheetId="1" r:id="rId1"/>
  </sheets>
  <externalReferences>
    <externalReference r:id="rId2"/>
  </externalReferences>
  <definedNames>
    <definedName name="m" localSheetId="0">'TOTALS per mes'!$1:$1</definedName>
    <definedName name="_xlnm.Print_Titles" localSheetId="0">'TOTALS per mes'!$1:$1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1" i="1" l="1"/>
  <c r="H261" i="1"/>
  <c r="M260" i="1"/>
  <c r="N260" i="1" s="1"/>
  <c r="L260" i="1"/>
  <c r="M259" i="1"/>
  <c r="L259" i="1"/>
  <c r="N259" i="1" s="1"/>
  <c r="M258" i="1"/>
  <c r="M261" i="1" s="1"/>
  <c r="L258" i="1"/>
  <c r="L261" i="1" s="1"/>
  <c r="K258" i="1"/>
  <c r="K261" i="1" s="1"/>
  <c r="J258" i="1"/>
  <c r="I258" i="1"/>
  <c r="H258" i="1"/>
  <c r="N258" i="1" s="1"/>
  <c r="J257" i="1"/>
  <c r="J261" i="1" s="1"/>
  <c r="I257" i="1"/>
  <c r="H257" i="1"/>
  <c r="F257" i="1"/>
  <c r="F261" i="1" s="1"/>
  <c r="E257" i="1"/>
  <c r="E261" i="1" s="1"/>
  <c r="D257" i="1"/>
  <c r="D256" i="1"/>
  <c r="D261" i="1" s="1"/>
  <c r="C256" i="1"/>
  <c r="C261" i="1" s="1"/>
  <c r="N242" i="1"/>
  <c r="N240" i="1"/>
  <c r="I236" i="1"/>
  <c r="H236" i="1"/>
  <c r="M235" i="1"/>
  <c r="L235" i="1"/>
  <c r="K235" i="1"/>
  <c r="J235" i="1"/>
  <c r="I235" i="1"/>
  <c r="H235" i="1"/>
  <c r="G235" i="1"/>
  <c r="F235" i="1"/>
  <c r="E235" i="1"/>
  <c r="N235" i="1" s="1"/>
  <c r="D235" i="1"/>
  <c r="C235" i="1"/>
  <c r="B235" i="1"/>
  <c r="M234" i="1"/>
  <c r="M236" i="1" s="1"/>
  <c r="L234" i="1"/>
  <c r="L236" i="1" s="1"/>
  <c r="K234" i="1"/>
  <c r="K236" i="1" s="1"/>
  <c r="J234" i="1"/>
  <c r="J236" i="1" s="1"/>
  <c r="I234" i="1"/>
  <c r="H234" i="1"/>
  <c r="G234" i="1"/>
  <c r="G236" i="1" s="1"/>
  <c r="F234" i="1"/>
  <c r="F236" i="1" s="1"/>
  <c r="E234" i="1"/>
  <c r="E236" i="1" s="1"/>
  <c r="D234" i="1"/>
  <c r="D236" i="1" s="1"/>
  <c r="C234" i="1"/>
  <c r="C236" i="1" s="1"/>
  <c r="B234" i="1"/>
  <c r="N234" i="1" s="1"/>
  <c r="N236" i="1" s="1"/>
  <c r="H231" i="1"/>
  <c r="H251" i="1" s="1"/>
  <c r="H263" i="1" s="1"/>
  <c r="G231" i="1"/>
  <c r="G251" i="1" s="1"/>
  <c r="G263" i="1" s="1"/>
  <c r="M230" i="1"/>
  <c r="M231" i="1" s="1"/>
  <c r="M251" i="1" s="1"/>
  <c r="M263" i="1" s="1"/>
  <c r="L230" i="1"/>
  <c r="L231" i="1" s="1"/>
  <c r="L251" i="1" s="1"/>
  <c r="L263" i="1" s="1"/>
  <c r="K230" i="1"/>
  <c r="K231" i="1" s="1"/>
  <c r="K251" i="1" s="1"/>
  <c r="K263" i="1" s="1"/>
  <c r="J230" i="1"/>
  <c r="J231" i="1" s="1"/>
  <c r="J251" i="1" s="1"/>
  <c r="J263" i="1" s="1"/>
  <c r="I230" i="1"/>
  <c r="I231" i="1" s="1"/>
  <c r="I251" i="1" s="1"/>
  <c r="I263" i="1" s="1"/>
  <c r="H230" i="1"/>
  <c r="G230" i="1"/>
  <c r="F230" i="1"/>
  <c r="F231" i="1" s="1"/>
  <c r="F251" i="1" s="1"/>
  <c r="F263" i="1" s="1"/>
  <c r="E230" i="1"/>
  <c r="E231" i="1" s="1"/>
  <c r="E251" i="1" s="1"/>
  <c r="E263" i="1" s="1"/>
  <c r="D230" i="1"/>
  <c r="D231" i="1" s="1"/>
  <c r="D251" i="1" s="1"/>
  <c r="D263" i="1" s="1"/>
  <c r="C230" i="1"/>
  <c r="C231" i="1" s="1"/>
  <c r="C251" i="1" s="1"/>
  <c r="C263" i="1" s="1"/>
  <c r="B230" i="1"/>
  <c r="B231" i="1" s="1"/>
  <c r="B251" i="1" s="1"/>
  <c r="I227" i="1"/>
  <c r="I249" i="1" s="1"/>
  <c r="M226" i="1"/>
  <c r="L226" i="1"/>
  <c r="K226" i="1"/>
  <c r="J226" i="1"/>
  <c r="H226" i="1"/>
  <c r="G226" i="1"/>
  <c r="F226" i="1"/>
  <c r="E226" i="1"/>
  <c r="N226" i="1" s="1"/>
  <c r="D226" i="1"/>
  <c r="C226" i="1"/>
  <c r="B226" i="1"/>
  <c r="M225" i="1"/>
  <c r="L225" i="1"/>
  <c r="K225" i="1"/>
  <c r="J225" i="1"/>
  <c r="H225" i="1"/>
  <c r="G225" i="1"/>
  <c r="F225" i="1"/>
  <c r="E225" i="1"/>
  <c r="D225" i="1"/>
  <c r="C225" i="1"/>
  <c r="B225" i="1"/>
  <c r="N225" i="1" s="1"/>
  <c r="M224" i="1"/>
  <c r="L224" i="1"/>
  <c r="K224" i="1"/>
  <c r="G224" i="1"/>
  <c r="F224" i="1"/>
  <c r="E224" i="1"/>
  <c r="D224" i="1"/>
  <c r="C224" i="1"/>
  <c r="N224" i="1" s="1"/>
  <c r="B224" i="1"/>
  <c r="N223" i="1"/>
  <c r="M222" i="1"/>
  <c r="N222" i="1" s="1"/>
  <c r="M221" i="1"/>
  <c r="N221" i="1" s="1"/>
  <c r="M220" i="1"/>
  <c r="N220" i="1" s="1"/>
  <c r="M219" i="1"/>
  <c r="N219" i="1" s="1"/>
  <c r="M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K210" i="1"/>
  <c r="N210" i="1" s="1"/>
  <c r="K209" i="1"/>
  <c r="N209" i="1" s="1"/>
  <c r="K208" i="1"/>
  <c r="N208" i="1" s="1"/>
  <c r="K207" i="1"/>
  <c r="N207" i="1" s="1"/>
  <c r="K206" i="1"/>
  <c r="N206" i="1" s="1"/>
  <c r="J205" i="1"/>
  <c r="N205" i="1" s="1"/>
  <c r="J204" i="1"/>
  <c r="N204" i="1" s="1"/>
  <c r="J203" i="1"/>
  <c r="N203" i="1" s="1"/>
  <c r="J202" i="1"/>
  <c r="N202" i="1" s="1"/>
  <c r="J201" i="1"/>
  <c r="N201" i="1" s="1"/>
  <c r="J200" i="1"/>
  <c r="J227" i="1" s="1"/>
  <c r="J249" i="1" s="1"/>
  <c r="J199" i="1"/>
  <c r="N199" i="1" s="1"/>
  <c r="J198" i="1"/>
  <c r="N198" i="1" s="1"/>
  <c r="H197" i="1"/>
  <c r="N197" i="1" s="1"/>
  <c r="H196" i="1"/>
  <c r="N196" i="1" s="1"/>
  <c r="H195" i="1"/>
  <c r="N195" i="1" s="1"/>
  <c r="G194" i="1"/>
  <c r="N194" i="1" s="1"/>
  <c r="G193" i="1"/>
  <c r="N193" i="1" s="1"/>
  <c r="G192" i="1"/>
  <c r="N192" i="1" s="1"/>
  <c r="G191" i="1"/>
  <c r="N191" i="1" s="1"/>
  <c r="G190" i="1"/>
  <c r="N190" i="1" s="1"/>
  <c r="G189" i="1"/>
  <c r="N189" i="1" s="1"/>
  <c r="G188" i="1"/>
  <c r="N188" i="1" s="1"/>
  <c r="G187" i="1"/>
  <c r="N187" i="1" s="1"/>
  <c r="F186" i="1"/>
  <c r="N186" i="1" s="1"/>
  <c r="F185" i="1"/>
  <c r="N185" i="1" s="1"/>
  <c r="F184" i="1"/>
  <c r="N184" i="1" s="1"/>
  <c r="F183" i="1"/>
  <c r="N183" i="1" s="1"/>
  <c r="F182" i="1"/>
  <c r="N182" i="1" s="1"/>
  <c r="E181" i="1"/>
  <c r="N181" i="1" s="1"/>
  <c r="E180" i="1"/>
  <c r="N180" i="1" s="1"/>
  <c r="E179" i="1"/>
  <c r="N179" i="1" s="1"/>
  <c r="G178" i="1"/>
  <c r="F178" i="1"/>
  <c r="F227" i="1" s="1"/>
  <c r="F249" i="1" s="1"/>
  <c r="E178" i="1"/>
  <c r="N178" i="1" s="1"/>
  <c r="E177" i="1"/>
  <c r="N177" i="1" s="1"/>
  <c r="E176" i="1"/>
  <c r="N176" i="1" s="1"/>
  <c r="D175" i="1"/>
  <c r="N175" i="1" s="1"/>
  <c r="D174" i="1"/>
  <c r="N174" i="1" s="1"/>
  <c r="D173" i="1"/>
  <c r="N173" i="1" s="1"/>
  <c r="D172" i="1"/>
  <c r="N172" i="1" s="1"/>
  <c r="D171" i="1"/>
  <c r="N171" i="1" s="1"/>
  <c r="D170" i="1"/>
  <c r="N170" i="1" s="1"/>
  <c r="D169" i="1"/>
  <c r="D227" i="1" s="1"/>
  <c r="D249" i="1" s="1"/>
  <c r="C168" i="1"/>
  <c r="N168" i="1" s="1"/>
  <c r="C167" i="1"/>
  <c r="N167" i="1" s="1"/>
  <c r="C166" i="1"/>
  <c r="N166" i="1" s="1"/>
  <c r="C165" i="1"/>
  <c r="N165" i="1" s="1"/>
  <c r="H164" i="1"/>
  <c r="H227" i="1" s="1"/>
  <c r="H249" i="1" s="1"/>
  <c r="E164" i="1"/>
  <c r="E227" i="1" s="1"/>
  <c r="E249" i="1" s="1"/>
  <c r="C164" i="1"/>
  <c r="N164" i="1" s="1"/>
  <c r="C163" i="1"/>
  <c r="N163" i="1" s="1"/>
  <c r="C162" i="1"/>
  <c r="N162" i="1" s="1"/>
  <c r="G161" i="1"/>
  <c r="G227" i="1" s="1"/>
  <c r="G249" i="1" s="1"/>
  <c r="C161" i="1"/>
  <c r="N161" i="1" s="1"/>
  <c r="N160" i="1"/>
  <c r="C160" i="1"/>
  <c r="C159" i="1"/>
  <c r="C227" i="1" s="1"/>
  <c r="C249" i="1" s="1"/>
  <c r="N158" i="1"/>
  <c r="B158" i="1"/>
  <c r="N157" i="1"/>
  <c r="B157" i="1"/>
  <c r="N156" i="1"/>
  <c r="B156" i="1"/>
  <c r="B155" i="1"/>
  <c r="N155" i="1" s="1"/>
  <c r="I152" i="1"/>
  <c r="I248" i="1" s="1"/>
  <c r="N151" i="1"/>
  <c r="N150" i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K141" i="1"/>
  <c r="N140" i="1"/>
  <c r="H140" i="1"/>
  <c r="N139" i="1"/>
  <c r="H139" i="1"/>
  <c r="G139" i="1"/>
  <c r="H138" i="1"/>
  <c r="H152" i="1" s="1"/>
  <c r="H248" i="1" s="1"/>
  <c r="G138" i="1"/>
  <c r="N137" i="1"/>
  <c r="G137" i="1"/>
  <c r="N136" i="1"/>
  <c r="F136" i="1"/>
  <c r="E135" i="1"/>
  <c r="N135" i="1" s="1"/>
  <c r="N134" i="1"/>
  <c r="D134" i="1"/>
  <c r="G133" i="1"/>
  <c r="F133" i="1"/>
  <c r="N133" i="1" s="1"/>
  <c r="E133" i="1"/>
  <c r="M132" i="1"/>
  <c r="L132" i="1"/>
  <c r="K132" i="1"/>
  <c r="J132" i="1"/>
  <c r="G132" i="1"/>
  <c r="F132" i="1"/>
  <c r="N132" i="1" s="1"/>
  <c r="E132" i="1"/>
  <c r="G131" i="1"/>
  <c r="E131" i="1"/>
  <c r="N131" i="1" s="1"/>
  <c r="D131" i="1"/>
  <c r="N130" i="1"/>
  <c r="D130" i="1"/>
  <c r="N129" i="1"/>
  <c r="D129" i="1"/>
  <c r="D128" i="1"/>
  <c r="N128" i="1" s="1"/>
  <c r="N127" i="1"/>
  <c r="D127" i="1"/>
  <c r="N126" i="1"/>
  <c r="D126" i="1"/>
  <c r="F125" i="1"/>
  <c r="E125" i="1"/>
  <c r="D125" i="1"/>
  <c r="C125" i="1"/>
  <c r="N125" i="1" s="1"/>
  <c r="B125" i="1"/>
  <c r="N124" i="1"/>
  <c r="B124" i="1"/>
  <c r="M123" i="1"/>
  <c r="M152" i="1" s="1"/>
  <c r="M248" i="1" s="1"/>
  <c r="L123" i="1"/>
  <c r="K123" i="1"/>
  <c r="G123" i="1"/>
  <c r="G152" i="1" s="1"/>
  <c r="G248" i="1" s="1"/>
  <c r="F123" i="1"/>
  <c r="C123" i="1"/>
  <c r="N123" i="1" s="1"/>
  <c r="B122" i="1"/>
  <c r="N122" i="1" s="1"/>
  <c r="E121" i="1"/>
  <c r="D121" i="1"/>
  <c r="C121" i="1"/>
  <c r="N121" i="1" s="1"/>
  <c r="B121" i="1"/>
  <c r="F120" i="1"/>
  <c r="B120" i="1"/>
  <c r="N120" i="1" s="1"/>
  <c r="L119" i="1"/>
  <c r="K119" i="1"/>
  <c r="J119" i="1"/>
  <c r="N119" i="1" s="1"/>
  <c r="B119" i="1"/>
  <c r="N118" i="1"/>
  <c r="B118" i="1"/>
  <c r="L117" i="1"/>
  <c r="L152" i="1" s="1"/>
  <c r="L248" i="1" s="1"/>
  <c r="K117" i="1"/>
  <c r="K152" i="1" s="1"/>
  <c r="K248" i="1" s="1"/>
  <c r="J117" i="1"/>
  <c r="J152" i="1" s="1"/>
  <c r="J248" i="1" s="1"/>
  <c r="F117" i="1"/>
  <c r="F152" i="1" s="1"/>
  <c r="F248" i="1" s="1"/>
  <c r="E117" i="1"/>
  <c r="E152" i="1" s="1"/>
  <c r="E248" i="1" s="1"/>
  <c r="D117" i="1"/>
  <c r="D152" i="1" s="1"/>
  <c r="D248" i="1" s="1"/>
  <c r="C117" i="1"/>
  <c r="C152" i="1" s="1"/>
  <c r="C248" i="1" s="1"/>
  <c r="B117" i="1"/>
  <c r="B152" i="1" s="1"/>
  <c r="M113" i="1"/>
  <c r="L113" i="1"/>
  <c r="K113" i="1"/>
  <c r="J113" i="1"/>
  <c r="H113" i="1"/>
  <c r="G113" i="1"/>
  <c r="F113" i="1"/>
  <c r="E113" i="1"/>
  <c r="D113" i="1"/>
  <c r="C113" i="1"/>
  <c r="N113" i="1" s="1"/>
  <c r="B113" i="1"/>
  <c r="L112" i="1"/>
  <c r="K112" i="1"/>
  <c r="H112" i="1"/>
  <c r="G112" i="1"/>
  <c r="F112" i="1"/>
  <c r="E112" i="1"/>
  <c r="N112" i="1" s="1"/>
  <c r="D112" i="1"/>
  <c r="N111" i="1"/>
  <c r="N110" i="1"/>
  <c r="N109" i="1"/>
  <c r="M108" i="1"/>
  <c r="N108" i="1" s="1"/>
  <c r="M107" i="1"/>
  <c r="N107" i="1" s="1"/>
  <c r="L106" i="1"/>
  <c r="N106" i="1" s="1"/>
  <c r="L105" i="1"/>
  <c r="N105" i="1" s="1"/>
  <c r="L104" i="1"/>
  <c r="N104" i="1" s="1"/>
  <c r="M103" i="1"/>
  <c r="N103" i="1" s="1"/>
  <c r="L103" i="1"/>
  <c r="L102" i="1"/>
  <c r="N102" i="1" s="1"/>
  <c r="N101" i="1"/>
  <c r="L101" i="1"/>
  <c r="N100" i="1"/>
  <c r="L100" i="1"/>
  <c r="N99" i="1"/>
  <c r="L99" i="1"/>
  <c r="L98" i="1"/>
  <c r="N98" i="1" s="1"/>
  <c r="N97" i="1"/>
  <c r="L97" i="1"/>
  <c r="K97" i="1"/>
  <c r="J97" i="1"/>
  <c r="H97" i="1"/>
  <c r="G97" i="1"/>
  <c r="F97" i="1"/>
  <c r="E97" i="1"/>
  <c r="N96" i="1"/>
  <c r="K96" i="1"/>
  <c r="N95" i="1"/>
  <c r="K95" i="1"/>
  <c r="N94" i="1"/>
  <c r="L94" i="1"/>
  <c r="K94" i="1"/>
  <c r="K93" i="1"/>
  <c r="N93" i="1" s="1"/>
  <c r="K92" i="1"/>
  <c r="N92" i="1" s="1"/>
  <c r="K91" i="1"/>
  <c r="N91" i="1" s="1"/>
  <c r="K90" i="1"/>
  <c r="N90" i="1" s="1"/>
  <c r="M89" i="1"/>
  <c r="N89" i="1" s="1"/>
  <c r="L89" i="1"/>
  <c r="K89" i="1"/>
  <c r="L88" i="1"/>
  <c r="N88" i="1" s="1"/>
  <c r="K88" i="1"/>
  <c r="K87" i="1"/>
  <c r="N87" i="1" s="1"/>
  <c r="N86" i="1"/>
  <c r="J86" i="1"/>
  <c r="N85" i="1"/>
  <c r="J85" i="1"/>
  <c r="J84" i="1"/>
  <c r="I84" i="1"/>
  <c r="H84" i="1"/>
  <c r="N84" i="1" s="1"/>
  <c r="N83" i="1"/>
  <c r="I83" i="1"/>
  <c r="H83" i="1"/>
  <c r="H82" i="1"/>
  <c r="N82" i="1" s="1"/>
  <c r="H81" i="1"/>
  <c r="N81" i="1" s="1"/>
  <c r="L80" i="1"/>
  <c r="N80" i="1" s="1"/>
  <c r="K80" i="1"/>
  <c r="J80" i="1"/>
  <c r="I80" i="1"/>
  <c r="H80" i="1"/>
  <c r="M79" i="1"/>
  <c r="L79" i="1"/>
  <c r="K79" i="1"/>
  <c r="K114" i="1" s="1"/>
  <c r="K247" i="1" s="1"/>
  <c r="J79" i="1"/>
  <c r="I79" i="1"/>
  <c r="H79" i="1"/>
  <c r="N79" i="1" s="1"/>
  <c r="N78" i="1"/>
  <c r="H78" i="1"/>
  <c r="H77" i="1"/>
  <c r="N77" i="1" s="1"/>
  <c r="N76" i="1"/>
  <c r="H76" i="1"/>
  <c r="J75" i="1"/>
  <c r="I75" i="1"/>
  <c r="H75" i="1"/>
  <c r="G75" i="1"/>
  <c r="N75" i="1" s="1"/>
  <c r="G74" i="1"/>
  <c r="N74" i="1" s="1"/>
  <c r="G73" i="1"/>
  <c r="N73" i="1" s="1"/>
  <c r="G72" i="1"/>
  <c r="N72" i="1" s="1"/>
  <c r="G71" i="1"/>
  <c r="N71" i="1" s="1"/>
  <c r="F70" i="1"/>
  <c r="N70" i="1" s="1"/>
  <c r="F69" i="1"/>
  <c r="N69" i="1" s="1"/>
  <c r="F68" i="1"/>
  <c r="N68" i="1" s="1"/>
  <c r="F67" i="1"/>
  <c r="N67" i="1" s="1"/>
  <c r="E66" i="1"/>
  <c r="N66" i="1" s="1"/>
  <c r="M65" i="1"/>
  <c r="L65" i="1"/>
  <c r="K65" i="1"/>
  <c r="G65" i="1"/>
  <c r="F65" i="1"/>
  <c r="E65" i="1"/>
  <c r="N65" i="1" s="1"/>
  <c r="N64" i="1"/>
  <c r="E64" i="1"/>
  <c r="J63" i="1"/>
  <c r="I63" i="1"/>
  <c r="H63" i="1"/>
  <c r="G63" i="1"/>
  <c r="F63" i="1"/>
  <c r="E63" i="1"/>
  <c r="N63" i="1" s="1"/>
  <c r="D63" i="1"/>
  <c r="N62" i="1"/>
  <c r="E62" i="1"/>
  <c r="N61" i="1"/>
  <c r="E61" i="1"/>
  <c r="D60" i="1"/>
  <c r="N60" i="1" s="1"/>
  <c r="N59" i="1"/>
  <c r="D59" i="1"/>
  <c r="N58" i="1"/>
  <c r="D58" i="1"/>
  <c r="N57" i="1"/>
  <c r="D57" i="1"/>
  <c r="C56" i="1"/>
  <c r="N56" i="1" s="1"/>
  <c r="N55" i="1"/>
  <c r="E55" i="1"/>
  <c r="D55" i="1"/>
  <c r="C55" i="1"/>
  <c r="G54" i="1"/>
  <c r="F54" i="1"/>
  <c r="E54" i="1"/>
  <c r="D54" i="1"/>
  <c r="C54" i="1"/>
  <c r="N54" i="1" s="1"/>
  <c r="N53" i="1"/>
  <c r="C53" i="1"/>
  <c r="N52" i="1"/>
  <c r="C52" i="1"/>
  <c r="C51" i="1"/>
  <c r="N51" i="1" s="1"/>
  <c r="N50" i="1"/>
  <c r="C50" i="1"/>
  <c r="M49" i="1"/>
  <c r="L49" i="1"/>
  <c r="K49" i="1"/>
  <c r="H49" i="1"/>
  <c r="G49" i="1"/>
  <c r="F49" i="1"/>
  <c r="D49" i="1"/>
  <c r="C49" i="1"/>
  <c r="N49" i="1" s="1"/>
  <c r="B49" i="1"/>
  <c r="N48" i="1"/>
  <c r="C48" i="1"/>
  <c r="C47" i="1"/>
  <c r="N47" i="1" s="1"/>
  <c r="N46" i="1"/>
  <c r="C46" i="1"/>
  <c r="B46" i="1"/>
  <c r="D45" i="1"/>
  <c r="C45" i="1"/>
  <c r="B45" i="1"/>
  <c r="N45" i="1" s="1"/>
  <c r="C44" i="1"/>
  <c r="N44" i="1" s="1"/>
  <c r="B44" i="1"/>
  <c r="N43" i="1"/>
  <c r="B43" i="1"/>
  <c r="N42" i="1"/>
  <c r="B42" i="1"/>
  <c r="M41" i="1"/>
  <c r="L41" i="1"/>
  <c r="K41" i="1"/>
  <c r="J41" i="1"/>
  <c r="I41" i="1"/>
  <c r="I114" i="1" s="1"/>
  <c r="I247" i="1" s="1"/>
  <c r="H41" i="1"/>
  <c r="G41" i="1"/>
  <c r="F41" i="1"/>
  <c r="E41" i="1"/>
  <c r="D41" i="1"/>
  <c r="C41" i="1"/>
  <c r="B41" i="1"/>
  <c r="N41" i="1" s="1"/>
  <c r="B40" i="1"/>
  <c r="N40" i="1" s="1"/>
  <c r="B39" i="1"/>
  <c r="N39" i="1" s="1"/>
  <c r="C38" i="1"/>
  <c r="N38" i="1" s="1"/>
  <c r="B38" i="1"/>
  <c r="N37" i="1"/>
  <c r="D37" i="1"/>
  <c r="C37" i="1"/>
  <c r="B37" i="1"/>
  <c r="M36" i="1"/>
  <c r="L36" i="1"/>
  <c r="K36" i="1"/>
  <c r="J36" i="1"/>
  <c r="G36" i="1"/>
  <c r="F36" i="1"/>
  <c r="E36" i="1"/>
  <c r="D36" i="1"/>
  <c r="C36" i="1"/>
  <c r="B36" i="1"/>
  <c r="N36" i="1" s="1"/>
  <c r="L35" i="1"/>
  <c r="K35" i="1"/>
  <c r="H35" i="1"/>
  <c r="H114" i="1" s="1"/>
  <c r="H247" i="1" s="1"/>
  <c r="G35" i="1"/>
  <c r="G114" i="1" s="1"/>
  <c r="G247" i="1" s="1"/>
  <c r="F35" i="1"/>
  <c r="E35" i="1"/>
  <c r="D35" i="1"/>
  <c r="C35" i="1"/>
  <c r="B35" i="1"/>
  <c r="N35" i="1" s="1"/>
  <c r="M34" i="1"/>
  <c r="L34" i="1"/>
  <c r="L114" i="1" s="1"/>
  <c r="L247" i="1" s="1"/>
  <c r="J34" i="1"/>
  <c r="J114" i="1" s="1"/>
  <c r="J247" i="1" s="1"/>
  <c r="F34" i="1"/>
  <c r="F114" i="1" s="1"/>
  <c r="F247" i="1" s="1"/>
  <c r="E34" i="1"/>
  <c r="E114" i="1" s="1"/>
  <c r="E247" i="1" s="1"/>
  <c r="D34" i="1"/>
  <c r="D114" i="1" s="1"/>
  <c r="D247" i="1" s="1"/>
  <c r="C34" i="1"/>
  <c r="B34" i="1"/>
  <c r="N34" i="1" s="1"/>
  <c r="N33" i="1"/>
  <c r="B33" i="1"/>
  <c r="C32" i="1"/>
  <c r="B32" i="1"/>
  <c r="N32" i="1" s="1"/>
  <c r="M31" i="1"/>
  <c r="N31" i="1" s="1"/>
  <c r="B31" i="1"/>
  <c r="B114" i="1" s="1"/>
  <c r="B247" i="1" s="1"/>
  <c r="B28" i="1"/>
  <c r="B246" i="1" s="1"/>
  <c r="M26" i="1"/>
  <c r="L26" i="1"/>
  <c r="N26" i="1" s="1"/>
  <c r="N25" i="1"/>
  <c r="M25" i="1"/>
  <c r="L25" i="1"/>
  <c r="M24" i="1"/>
  <c r="N24" i="1" s="1"/>
  <c r="L24" i="1"/>
  <c r="M23" i="1"/>
  <c r="L23" i="1"/>
  <c r="N23" i="1" s="1"/>
  <c r="M22" i="1"/>
  <c r="L22" i="1"/>
  <c r="N22" i="1" s="1"/>
  <c r="N21" i="1"/>
  <c r="M21" i="1"/>
  <c r="L21" i="1"/>
  <c r="M20" i="1"/>
  <c r="L20" i="1"/>
  <c r="N20" i="1" s="1"/>
  <c r="M19" i="1"/>
  <c r="L19" i="1"/>
  <c r="N19" i="1" s="1"/>
  <c r="M18" i="1"/>
  <c r="L18" i="1"/>
  <c r="N18" i="1" s="1"/>
  <c r="M17" i="1"/>
  <c r="L17" i="1"/>
  <c r="K17" i="1"/>
  <c r="J17" i="1"/>
  <c r="I17" i="1"/>
  <c r="H17" i="1"/>
  <c r="N17" i="1" s="1"/>
  <c r="M16" i="1"/>
  <c r="L16" i="1"/>
  <c r="K16" i="1"/>
  <c r="J16" i="1"/>
  <c r="I16" i="1"/>
  <c r="H16" i="1"/>
  <c r="N16" i="1" s="1"/>
  <c r="M15" i="1"/>
  <c r="L15" i="1"/>
  <c r="K15" i="1"/>
  <c r="J15" i="1"/>
  <c r="I15" i="1"/>
  <c r="H15" i="1"/>
  <c r="N15" i="1" s="1"/>
  <c r="M14" i="1"/>
  <c r="L14" i="1"/>
  <c r="K14" i="1"/>
  <c r="J14" i="1"/>
  <c r="I14" i="1"/>
  <c r="H14" i="1"/>
  <c r="N14" i="1" s="1"/>
  <c r="N13" i="1"/>
  <c r="M13" i="1"/>
  <c r="M28" i="1" s="1"/>
  <c r="M246" i="1" s="1"/>
  <c r="L13" i="1"/>
  <c r="L28" i="1" s="1"/>
  <c r="L246" i="1" s="1"/>
  <c r="K13" i="1"/>
  <c r="K28" i="1" s="1"/>
  <c r="K246" i="1" s="1"/>
  <c r="J13" i="1"/>
  <c r="I13" i="1"/>
  <c r="H13" i="1"/>
  <c r="J12" i="1"/>
  <c r="N12" i="1" s="1"/>
  <c r="I12" i="1"/>
  <c r="H12" i="1"/>
  <c r="G12" i="1"/>
  <c r="F12" i="1"/>
  <c r="E12" i="1"/>
  <c r="D12" i="1"/>
  <c r="J11" i="1"/>
  <c r="N11" i="1" s="1"/>
  <c r="I11" i="1"/>
  <c r="H11" i="1"/>
  <c r="G11" i="1"/>
  <c r="F11" i="1"/>
  <c r="E11" i="1"/>
  <c r="D11" i="1"/>
  <c r="J10" i="1"/>
  <c r="N10" i="1" s="1"/>
  <c r="I10" i="1"/>
  <c r="H10" i="1"/>
  <c r="G10" i="1"/>
  <c r="F10" i="1"/>
  <c r="E10" i="1"/>
  <c r="D10" i="1"/>
  <c r="J9" i="1"/>
  <c r="N9" i="1" s="1"/>
  <c r="I9" i="1"/>
  <c r="H9" i="1"/>
  <c r="G9" i="1"/>
  <c r="F9" i="1"/>
  <c r="E9" i="1"/>
  <c r="D9" i="1"/>
  <c r="J8" i="1"/>
  <c r="J28" i="1" s="1"/>
  <c r="J246" i="1" s="1"/>
  <c r="I8" i="1"/>
  <c r="I28" i="1" s="1"/>
  <c r="I246" i="1" s="1"/>
  <c r="H8" i="1"/>
  <c r="H28" i="1" s="1"/>
  <c r="H246" i="1" s="1"/>
  <c r="G8" i="1"/>
  <c r="G28" i="1" s="1"/>
  <c r="F8" i="1"/>
  <c r="F28" i="1" s="1"/>
  <c r="F246" i="1" s="1"/>
  <c r="E8" i="1"/>
  <c r="E28" i="1" s="1"/>
  <c r="E246" i="1" s="1"/>
  <c r="D8" i="1"/>
  <c r="D7" i="1"/>
  <c r="N7" i="1" s="1"/>
  <c r="C7" i="1"/>
  <c r="B7" i="1"/>
  <c r="N6" i="1"/>
  <c r="D6" i="1"/>
  <c r="C6" i="1"/>
  <c r="B6" i="1"/>
  <c r="D5" i="1"/>
  <c r="N5" i="1" s="1"/>
  <c r="C5" i="1"/>
  <c r="B5" i="1"/>
  <c r="N4" i="1"/>
  <c r="D4" i="1"/>
  <c r="C4" i="1"/>
  <c r="B4" i="1"/>
  <c r="D3" i="1"/>
  <c r="D28" i="1" s="1"/>
  <c r="D246" i="1" s="1"/>
  <c r="C3" i="1"/>
  <c r="C28" i="1" s="1"/>
  <c r="C246" i="1" s="1"/>
  <c r="B3" i="1"/>
  <c r="B256" i="1" s="1"/>
  <c r="B248" i="1" l="1"/>
  <c r="N248" i="1" s="1"/>
  <c r="N152" i="1"/>
  <c r="C250" i="1"/>
  <c r="K250" i="1"/>
  <c r="I238" i="1"/>
  <c r="F264" i="1"/>
  <c r="F267" i="1" s="1"/>
  <c r="I266" i="1"/>
  <c r="J266" i="1"/>
  <c r="J252" i="1"/>
  <c r="K266" i="1"/>
  <c r="K252" i="1"/>
  <c r="B266" i="1"/>
  <c r="N246" i="1"/>
  <c r="B263" i="1"/>
  <c r="N263" i="1" s="1"/>
  <c r="N251" i="1"/>
  <c r="D250" i="1"/>
  <c r="D252" i="1" s="1"/>
  <c r="D238" i="1"/>
  <c r="L250" i="1"/>
  <c r="D262" i="1"/>
  <c r="E250" i="1"/>
  <c r="E238" i="1"/>
  <c r="M250" i="1"/>
  <c r="J264" i="1"/>
  <c r="J267" i="1" s="1"/>
  <c r="H266" i="1"/>
  <c r="H252" i="1"/>
  <c r="K262" i="1"/>
  <c r="K264" i="1" s="1"/>
  <c r="K267" i="1" s="1"/>
  <c r="N256" i="1"/>
  <c r="B261" i="1"/>
  <c r="L266" i="1"/>
  <c r="C266" i="1"/>
  <c r="M266" i="1"/>
  <c r="N114" i="1"/>
  <c r="E262" i="1"/>
  <c r="F250" i="1"/>
  <c r="F252" i="1" s="1"/>
  <c r="F238" i="1"/>
  <c r="D266" i="1"/>
  <c r="E252" i="1"/>
  <c r="E266" i="1"/>
  <c r="F262" i="1"/>
  <c r="G250" i="1"/>
  <c r="G262" i="1" s="1"/>
  <c r="G238" i="1"/>
  <c r="D264" i="1"/>
  <c r="D267" i="1" s="1"/>
  <c r="H238" i="1"/>
  <c r="F266" i="1"/>
  <c r="J262" i="1"/>
  <c r="N257" i="1"/>
  <c r="H264" i="1"/>
  <c r="H267" i="1" s="1"/>
  <c r="J238" i="1"/>
  <c r="J250" i="1"/>
  <c r="G246" i="1"/>
  <c r="G257" i="1"/>
  <c r="G261" i="1" s="1"/>
  <c r="H262" i="1"/>
  <c r="E264" i="1"/>
  <c r="E267" i="1" s="1"/>
  <c r="C114" i="1"/>
  <c r="C247" i="1" s="1"/>
  <c r="C262" i="1" s="1"/>
  <c r="C264" i="1" s="1"/>
  <c r="C267" i="1" s="1"/>
  <c r="H250" i="1"/>
  <c r="N3" i="1"/>
  <c r="N8" i="1"/>
  <c r="N138" i="1"/>
  <c r="N169" i="1"/>
  <c r="N227" i="1" s="1"/>
  <c r="N200" i="1"/>
  <c r="B227" i="1"/>
  <c r="B249" i="1" s="1"/>
  <c r="I250" i="1"/>
  <c r="I252" i="1" s="1"/>
  <c r="M114" i="1"/>
  <c r="M247" i="1" s="1"/>
  <c r="N159" i="1"/>
  <c r="K227" i="1"/>
  <c r="K249" i="1" s="1"/>
  <c r="N230" i="1"/>
  <c r="N231" i="1" s="1"/>
  <c r="B236" i="1"/>
  <c r="L227" i="1"/>
  <c r="L249" i="1" s="1"/>
  <c r="L262" i="1" s="1"/>
  <c r="L264" i="1" s="1"/>
  <c r="L267" i="1" s="1"/>
  <c r="N117" i="1"/>
  <c r="M227" i="1"/>
  <c r="M249" i="1" s="1"/>
  <c r="M252" i="1" s="1"/>
  <c r="N247" i="1" l="1"/>
  <c r="L252" i="1"/>
  <c r="C252" i="1"/>
  <c r="L238" i="1"/>
  <c r="M238" i="1"/>
  <c r="N261" i="1"/>
  <c r="I262" i="1"/>
  <c r="I264" i="1" s="1"/>
  <c r="I267" i="1" s="1"/>
  <c r="N249" i="1"/>
  <c r="B262" i="1"/>
  <c r="N262" i="1" s="1"/>
  <c r="B238" i="1"/>
  <c r="B250" i="1"/>
  <c r="N250" i="1" s="1"/>
  <c r="G264" i="1"/>
  <c r="G267" i="1" s="1"/>
  <c r="K238" i="1"/>
  <c r="N28" i="1"/>
  <c r="N238" i="1" s="1"/>
  <c r="G266" i="1"/>
  <c r="N266" i="1" s="1"/>
  <c r="G252" i="1"/>
  <c r="M262" i="1"/>
  <c r="M264" i="1" s="1"/>
  <c r="M267" i="1" s="1"/>
  <c r="C238" i="1"/>
  <c r="N264" i="1" l="1"/>
  <c r="B264" i="1"/>
  <c r="B267" i="1" s="1"/>
  <c r="N267" i="1" s="1"/>
  <c r="B252" i="1"/>
  <c r="N252" i="1" s="1"/>
</calcChain>
</file>

<file path=xl/sharedStrings.xml><?xml version="1.0" encoding="utf-8"?>
<sst xmlns="http://schemas.openxmlformats.org/spreadsheetml/2006/main" count="278" uniqueCount="232">
  <si>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</si>
  <si>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</si>
  <si>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</si>
  <si>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</si>
  <si>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</si>
  <si>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</si>
  <si>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</si>
  <si>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</si>
  <si>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</si>
  <si>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</si>
  <si>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</si>
  <si>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</si>
  <si>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Totals</t>
  </si>
  <si>
    <t>EXPOSICIONS</t>
  </si>
  <si>
    <t>EXPO Inteligència Artificial</t>
  </si>
  <si>
    <t>EXPO - individuals</t>
  </si>
  <si>
    <t>EXPO - diumenge de 15-20h</t>
  </si>
  <si>
    <t>EXPO - grups</t>
  </si>
  <si>
    <t>EXPO  - visites comentades</t>
  </si>
  <si>
    <t>EXPO Subùrbia</t>
  </si>
  <si>
    <t>EXPO  - individuals</t>
  </si>
  <si>
    <t>EXPO- diumenge de 15-20h</t>
  </si>
  <si>
    <t>EXPO Agnès Varda</t>
  </si>
  <si>
    <t>EXPO WPP</t>
  </si>
  <si>
    <t>EXPO  WPP - individuals</t>
  </si>
  <si>
    <t>EXPO WPP - diumenge de 15-20h</t>
  </si>
  <si>
    <t>EXPO WPP - grups</t>
  </si>
  <si>
    <t>EXPO Amazònies</t>
  </si>
  <si>
    <t>ACTIVITATS</t>
  </si>
  <si>
    <t xml:space="preserve">Projeccions de Nadal </t>
  </si>
  <si>
    <t>L'Aprenenta</t>
  </si>
  <si>
    <t>Manifiestos Fílmics Feministes</t>
  </si>
  <si>
    <t>Xcèntric</t>
  </si>
  <si>
    <t>Cineclub Xcèntric</t>
  </si>
  <si>
    <t>Poetry Slam</t>
  </si>
  <si>
    <t>Tallers familiars IA</t>
  </si>
  <si>
    <t>Col·lectius IA</t>
  </si>
  <si>
    <t>Sessions Beta</t>
  </si>
  <si>
    <t>Trobada sobre arxius cinematogràfics</t>
  </si>
  <si>
    <t>Mirador obert</t>
  </si>
  <si>
    <t>Confabular l'amistat</t>
  </si>
  <si>
    <t>Batalla de prompts</t>
  </si>
  <si>
    <t>Taller ai ai ai la IA</t>
  </si>
  <si>
    <t>Actes CCCB</t>
  </si>
  <si>
    <t>Sincronies</t>
  </si>
  <si>
    <t>Animac 2024</t>
  </si>
  <si>
    <t>Presentació de l'informe Switch</t>
  </si>
  <si>
    <t>Premsa</t>
  </si>
  <si>
    <t>Amors on Fire!!</t>
  </si>
  <si>
    <t>nuevo_algo_ritmo.ckpt</t>
  </si>
  <si>
    <t>Tresor &lt;3Or  - 30 anys</t>
  </si>
  <si>
    <t>HYPER_O - 30 anys</t>
  </si>
  <si>
    <t>Torn de preguntes - 30 anys</t>
  </si>
  <si>
    <t>Conferència infinita</t>
  </si>
  <si>
    <t>Raul Refree + Groove. Transformer</t>
  </si>
  <si>
    <t>BOCA</t>
  </si>
  <si>
    <t>Memefest</t>
  </si>
  <si>
    <t>Dansa metropolitana</t>
  </si>
  <si>
    <t>Brain Film Festival</t>
  </si>
  <si>
    <t>D'A Film Festival</t>
  </si>
  <si>
    <t>Col·lectius Subúrbia</t>
  </si>
  <si>
    <t>Espai B</t>
  </si>
  <si>
    <t>Presentació ACCIÓ&lt;CINEMA</t>
  </si>
  <si>
    <t>Cinema 3/99</t>
  </si>
  <si>
    <t>Taller familiar: "Els colors s'ajunten"</t>
  </si>
  <si>
    <t>DOCSBARCELONA</t>
  </si>
  <si>
    <t>Anti-Gutter</t>
  </si>
  <si>
    <t>Conversa "Malles, diagrames, nusos i grapes" Presentació quaderns GRAPA</t>
  </si>
  <si>
    <t>Primavera Pro</t>
  </si>
  <si>
    <t>Espectacle "Sotabosc" de Xamfrà</t>
  </si>
  <si>
    <t>Programa de ràdio "A vivir que son dos dìas"</t>
  </si>
  <si>
    <t>Món Llibre</t>
  </si>
  <si>
    <t>Rutes literàries Orwell</t>
  </si>
  <si>
    <t>Refugi climàtic</t>
  </si>
  <si>
    <t>Grec 2024</t>
  </si>
  <si>
    <t>Programa de ràdio "Les Dones i els Dies"</t>
  </si>
  <si>
    <t>Revetlla Varda</t>
  </si>
  <si>
    <t>Laboratori Varda</t>
  </si>
  <si>
    <t>Varda en família</t>
  </si>
  <si>
    <t>3r seminari ICM/BAU Espigolant el camp de de la col·laboraicó entre art i ciència</t>
  </si>
  <si>
    <t>Museum Quiz</t>
  </si>
  <si>
    <t>Suburbialand</t>
  </si>
  <si>
    <t>Simfonies de ciutat</t>
  </si>
  <si>
    <t>Formació Perspectiva de gènere i interseccional. Catalunya Film Festivals</t>
  </si>
  <si>
    <t>A propòsit de Berta Sureda</t>
  </si>
  <si>
    <t>TRESOR</t>
  </si>
  <si>
    <t>Visca Varda!</t>
  </si>
  <si>
    <t>Laboratori Escènic</t>
  </si>
  <si>
    <t>Sirenes i robots</t>
  </si>
  <si>
    <t>Pensar el món des de l'Amazònia. Seminari amb Eliane Brum</t>
  </si>
  <si>
    <t>Serielizados Fest 2024</t>
  </si>
  <si>
    <t>Seminari arts i subjectivitats indígenes</t>
  </si>
  <si>
    <t>Taller xcèntric</t>
  </si>
  <si>
    <t>La maleta d'Antoni Tàpies</t>
  </si>
  <si>
    <t>Seminari Art i Antropologia. Rember Yaurcani</t>
  </si>
  <si>
    <t>Bivac</t>
  </si>
  <si>
    <t>Art kené amb Olinda Silvano i Cordelia Sánchez</t>
  </si>
  <si>
    <t>Taller familiar amb Elias Mamallacta</t>
  </si>
  <si>
    <t>Conferència Fujifilm en el marc de World Press Photo</t>
  </si>
  <si>
    <t>L'Alternativa</t>
  </si>
  <si>
    <t>Mediació Amazònies (2a planta)</t>
  </si>
  <si>
    <t>BIVAC</t>
  </si>
  <si>
    <t>Henka - Viva la vida</t>
  </si>
  <si>
    <t>MINIPUT</t>
  </si>
  <si>
    <t>Festival Reteena</t>
  </si>
  <si>
    <t>La terra per a qui la cuida. Taller</t>
  </si>
  <si>
    <t>Programa Alzheimer</t>
  </si>
  <si>
    <t>Amics del CCCB</t>
  </si>
  <si>
    <t>EDUCACIÓ</t>
  </si>
  <si>
    <t>Escola en residència</t>
  </si>
  <si>
    <t>Congrès de ciència</t>
  </si>
  <si>
    <t xml:space="preserve">ALIA </t>
  </si>
  <si>
    <t xml:space="preserve">Apadrina el teu equipament </t>
  </si>
  <si>
    <t>Exploracions urbanes</t>
  </si>
  <si>
    <t>A jugar al carrer</t>
  </si>
  <si>
    <t>Un matí amb ...</t>
  </si>
  <si>
    <t>Taller BSC</t>
  </si>
  <si>
    <t>A què sonen els boscos</t>
  </si>
  <si>
    <t>Fets de llengües</t>
  </si>
  <si>
    <t>Final de l'XI Olimpiada de filosofia de Catalunya 2023-2024</t>
  </si>
  <si>
    <t>Club de lectura de "La memòria de l'arbre" de la Tina Vallès</t>
  </si>
  <si>
    <t>Cloenda aularap 2024</t>
  </si>
  <si>
    <t>Visita institut Poeta Maragall</t>
  </si>
  <si>
    <t>Catàrsia</t>
  </si>
  <si>
    <t>Taller fotografia</t>
  </si>
  <si>
    <t>Art Gran</t>
  </si>
  <si>
    <t>Presentació Fanzine Bau i Massana</t>
  </si>
  <si>
    <t>Taller: "Aula, museu i carrer"</t>
  </si>
  <si>
    <t>Festa de les Arts</t>
  </si>
  <si>
    <t>Cultivem justicia! Per una alimentació sostenible i intercultural</t>
  </si>
  <si>
    <t>Culturnautes</t>
  </si>
  <si>
    <t>Mostra per les famílies de Culturnautes</t>
  </si>
  <si>
    <t>Festa de claursura de l'Hort Comunitari de Sant Pau</t>
  </si>
  <si>
    <t>Univers Internet</t>
  </si>
  <si>
    <t>Taller cartografies tèxtils</t>
  </si>
  <si>
    <t>Eliane Brum i Jon Watts. Sessió amb estudiants de periodisme</t>
  </si>
  <si>
    <t>Activitat amb Selvatgem</t>
  </si>
  <si>
    <t>Seminari Amb Ehuana Ianomami i Ana Maria Antúnez</t>
  </si>
  <si>
    <t>Cultures d'Avenir</t>
  </si>
  <si>
    <t>Congrés de ciència</t>
  </si>
  <si>
    <t>Eliane Brum. Sessió amb estudiants d'Humanitats</t>
  </si>
  <si>
    <t>DEBATS</t>
  </si>
  <si>
    <t>Pensar la injustícia: una tasca inconclusa</t>
  </si>
  <si>
    <t>La revolució de les idees. Yuk Hui i Jorge Carrión</t>
  </si>
  <si>
    <t>Miquel Missé, Clara Aguilar, Marina Garcés i Pol Guasch. Confabular l'amistat</t>
  </si>
  <si>
    <t>Javier Zamora i Eileen Truaux. Memòries d'un viatge impossible</t>
  </si>
  <si>
    <t>Mercedes Bunz i Joan Fontcuberta. Una revolució cultural</t>
  </si>
  <si>
    <t>Frank Pasquale i Xavier Nueno. Una revolució jurídica</t>
  </si>
  <si>
    <t>ETSAV Workshop</t>
  </si>
  <si>
    <t>Abduweli Ayup , Joanne Smith Finley, Mònica Pereña i Manel Ollé. Llengües silenciades</t>
  </si>
  <si>
    <t>Walter Benjamin i la traducció</t>
  </si>
  <si>
    <t>Kosmopolis 2024</t>
  </si>
  <si>
    <t>Seminari amb Scholastique Mukasonga</t>
  </si>
  <si>
    <t>«Viure en temps de desconcert», amb Carolin Emcke, Ricard Solé i Judit Carrera - 30 anys</t>
  </si>
  <si>
    <t>Seminari amb Helga Nowotny</t>
  </si>
  <si>
    <t>Llibertat d'expressió: polarització i pluralisme en el discurs públic</t>
  </si>
  <si>
    <t>Maurizio Ferraro i Marta Pereiro. Una revolució social</t>
  </si>
  <si>
    <t>Joves. Presentació del número  9 de la revista 5W</t>
  </si>
  <si>
    <t>Instants d'un món imperfecte</t>
  </si>
  <si>
    <t>Otthessa Moshfegh i Lucia Lijtmaer</t>
  </si>
  <si>
    <t>Clima, capital i democràcia</t>
  </si>
  <si>
    <t>Dia mundial de la poesia</t>
  </si>
  <si>
    <t>Clima i capital: reptes de la democràcia d'avui</t>
  </si>
  <si>
    <t>Mauricio Tenorio i Josep Mª Fradera</t>
  </si>
  <si>
    <t>Debat Davide Enia</t>
  </si>
  <si>
    <t>Casa, cotxe, jardí</t>
  </si>
  <si>
    <t>El dia de la poma: cinema iranià a l'exili</t>
  </si>
  <si>
    <t>Presentació llibre Jordi Balló i Mercè Oliva</t>
  </si>
  <si>
    <t>Imatges i silencis de la guerra</t>
  </si>
  <si>
    <t>Subúrbia</t>
  </si>
  <si>
    <t>Moved: Poesia per Palestina</t>
  </si>
  <si>
    <t>Feminismos sucios</t>
  </si>
  <si>
    <t>Què esperar de les eleccions europees?</t>
  </si>
  <si>
    <t>Michelle O'Brien i Christo Casas. Més enllà de la família nuclear</t>
  </si>
  <si>
    <t>Adania Shibli. Escriure en l'esborrament</t>
  </si>
  <si>
    <t>Dia Orwell</t>
  </si>
  <si>
    <t>Seminari "Arquitectura i fracàs"</t>
  </si>
  <si>
    <t>Presentació Revista Occidente</t>
  </si>
  <si>
    <t>Nathan Thrall. Anatomia d'una ocupació</t>
  </si>
  <si>
    <t>Orwell a l'Aragó</t>
  </si>
  <si>
    <t>Trobada amb Patrick Radden Keefe</t>
  </si>
  <si>
    <t>Seminari "Trobades Artists at Risk"</t>
  </si>
  <si>
    <t>Sherine Hafez i Suad Joseph. Fer i desfer el conte del sarraí</t>
  </si>
  <si>
    <t>Adam Shatz i Pankaj Mishra. El llegat de Frantz Fanon</t>
  </si>
  <si>
    <t>Seminari amb Patrick Radden Keefe</t>
  </si>
  <si>
    <t>Teresa Caldeira, Gautam Bhan, Nzinga B. Mboup, Tau Tavengwa</t>
  </si>
  <si>
    <t>Les ciutats i el mar</t>
  </si>
  <si>
    <t>Classe ETSAV</t>
  </si>
  <si>
    <t>Workshop "Aquí no hay playa" - Taller ETSAV</t>
  </si>
  <si>
    <t>Presentació dels 5 projectes finalistes de la categoria marítima del Premi 2024</t>
  </si>
  <si>
    <t>Instruments de l'ànima. Materia i esperit a l'Edat Mitjana i en l'actualitat</t>
  </si>
  <si>
    <t>Pensar el cinema lliure de Varda</t>
  </si>
  <si>
    <t>Elisabeth S. Coles, Jordi Doce i Odalipo x Emma Villavecchia</t>
  </si>
  <si>
    <t>Biennal del Pensament</t>
  </si>
  <si>
    <t>William Kentridge i Julian Barnes</t>
  </si>
  <si>
    <t>Laia Abril i Santi Palacios. Llegir les imatges</t>
  </si>
  <si>
    <t>Rousseau i l'hom a la natura. Inauguració del Festival Clàssics</t>
  </si>
  <si>
    <t>Premi Europeu de l'Espai Públic Urbà</t>
  </si>
  <si>
    <t>Democracia en risc</t>
  </si>
  <si>
    <t>Miquel Barceló i Sergio Vila-Sanjuán</t>
  </si>
  <si>
    <t>Traduir la vida</t>
  </si>
  <si>
    <t>Ehuana Ianomami . Dones gegants</t>
  </si>
  <si>
    <t>Geoff Dyer i Laura Fernández. El desig de vitajar: ser turista al segle XXI</t>
  </si>
  <si>
    <t>Patricia Gualinga. Bosc viu</t>
  </si>
  <si>
    <t>Contemplar l'abisme sota meu. Mosab Abu Toha i Fatima Bhutto</t>
  </si>
  <si>
    <t>La selva és dona</t>
  </si>
  <si>
    <t>Festivals Clàssics. Les filles de Lilit</t>
  </si>
  <si>
    <t>Cuencas sagradas. Un viatge a les governacnçces indígenes</t>
  </si>
  <si>
    <t>Geopolítiques del futur</t>
  </si>
  <si>
    <t>Seminario Inter-Saberes amb Joao Paulo Lima Barreto i Karen Shiratori</t>
  </si>
  <si>
    <t>Màster disseny i producció d'espais</t>
  </si>
  <si>
    <t>CUIMPB</t>
  </si>
  <si>
    <t>Institut d'Humanitats-presencial</t>
  </si>
  <si>
    <t>ARXIUS</t>
  </si>
  <si>
    <t>Arxiu Xcèntric</t>
  </si>
  <si>
    <t>CESSIONS I ALTRES</t>
  </si>
  <si>
    <t>Lloguers</t>
  </si>
  <si>
    <t>Cessions d'espais</t>
  </si>
  <si>
    <t>TOTALS</t>
  </si>
  <si>
    <t>Dies obert exposicions</t>
  </si>
  <si>
    <t>Dies obert Centre</t>
  </si>
  <si>
    <t>Exposicions</t>
  </si>
  <si>
    <t>Activitats</t>
  </si>
  <si>
    <t>Educació</t>
  </si>
  <si>
    <t>Debats i conferències</t>
  </si>
  <si>
    <t>Cessions i altres</t>
  </si>
  <si>
    <t>Arxius</t>
  </si>
  <si>
    <t>Expo WPP</t>
  </si>
  <si>
    <t>Totals exposicions</t>
  </si>
  <si>
    <t>TOTAL</t>
  </si>
  <si>
    <t>Visites expos/dia obert</t>
  </si>
  <si>
    <t>Visites/dia obert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</si>
</sst>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charset val="134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993366"/>
      <name val="Tahoma"/>
      <family val="2"/>
    </font>
    <font>
      <sz val="10"/>
      <name val="Tahoma"/>
      <family val="2"/>
    </font>
    <font>
      <sz val="10"/>
      <color theme="1" tint="0.499984740745262"/>
      <name val="Tahoma"/>
      <family val="2"/>
    </font>
    <font>
      <sz val="10"/>
      <color theme="0" tint="-0.499984740745262"/>
      <name val="Tahoma"/>
      <family val="2"/>
    </font>
    <font>
      <sz val="10"/>
      <color theme="0" tint="-0.34998626667073579"/>
      <name val="Tahoma"/>
      <family val="2"/>
    </font>
    <font>
      <sz val="10"/>
      <name val="Arial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3" fontId="2" fillId="0" borderId="0" xfId="0" applyNumberFormat="1" applyFont="1"/>
    <xf numFmtId="0" fontId="2" fillId="0" borderId="0" xfId="0" applyFont="1"/>
    <xf numFmtId="0" fontId="3" fillId="0" borderId="3" xfId="0" applyFont="1" applyBorder="1" applyAlignment="1">
      <alignment horizontal="left"/>
    </xf>
    <xf numFmtId="3" fontId="3" fillId="0" borderId="4" xfId="0" applyNumberFormat="1" applyFont="1" applyBorder="1"/>
    <xf numFmtId="0" fontId="2" fillId="0" borderId="4" xfId="0" applyFont="1" applyBorder="1"/>
    <xf numFmtId="3" fontId="3" fillId="0" borderId="5" xfId="0" applyNumberFormat="1" applyFont="1" applyBorder="1"/>
    <xf numFmtId="0" fontId="4" fillId="0" borderId="3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3" fontId="5" fillId="0" borderId="0" xfId="0" applyNumberFormat="1" applyFont="1"/>
    <xf numFmtId="0" fontId="5" fillId="0" borderId="0" xfId="0" applyFont="1"/>
    <xf numFmtId="3" fontId="5" fillId="0" borderId="3" xfId="0" applyNumberFormat="1" applyFont="1" applyBorder="1"/>
    <xf numFmtId="3" fontId="3" fillId="0" borderId="0" xfId="0" applyNumberFormat="1" applyFont="1"/>
    <xf numFmtId="3" fontId="3" fillId="0" borderId="3" xfId="0" applyNumberFormat="1" applyFont="1" applyBorder="1"/>
    <xf numFmtId="0" fontId="3" fillId="0" borderId="0" xfId="0" applyFont="1"/>
    <xf numFmtId="0" fontId="6" fillId="0" borderId="3" xfId="0" applyFont="1" applyBorder="1" applyAlignment="1">
      <alignment horizontal="right"/>
    </xf>
    <xf numFmtId="3" fontId="6" fillId="0" borderId="0" xfId="0" applyNumberFormat="1" applyFont="1"/>
    <xf numFmtId="3" fontId="6" fillId="0" borderId="3" xfId="0" applyNumberFormat="1" applyFont="1" applyBorder="1"/>
    <xf numFmtId="0" fontId="6" fillId="0" borderId="0" xfId="0" applyFont="1"/>
    <xf numFmtId="3" fontId="4" fillId="0" borderId="0" xfId="0" applyNumberFormat="1" applyFont="1"/>
    <xf numFmtId="3" fontId="4" fillId="0" borderId="3" xfId="0" applyNumberFormat="1" applyFont="1" applyBorder="1"/>
    <xf numFmtId="3" fontId="7" fillId="0" borderId="0" xfId="0" applyNumberFormat="1" applyFont="1"/>
    <xf numFmtId="3" fontId="7" fillId="0" borderId="3" xfId="0" applyNumberFormat="1" applyFont="1" applyBorder="1"/>
    <xf numFmtId="0" fontId="5" fillId="0" borderId="6" xfId="0" applyFont="1" applyBorder="1" applyAlignment="1">
      <alignment horizontal="right"/>
    </xf>
    <xf numFmtId="3" fontId="4" fillId="0" borderId="6" xfId="0" applyNumberFormat="1" applyFont="1" applyBorder="1"/>
    <xf numFmtId="3" fontId="2" fillId="0" borderId="2" xfId="0" applyNumberFormat="1" applyFont="1" applyBorder="1"/>
    <xf numFmtId="3" fontId="1" fillId="0" borderId="2" xfId="0" applyNumberFormat="1" applyFont="1" applyBorder="1"/>
    <xf numFmtId="0" fontId="1" fillId="0" borderId="5" xfId="0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0" fontId="2" fillId="0" borderId="5" xfId="0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0" fontId="2" fillId="0" borderId="3" xfId="1" applyFont="1" applyBorder="1"/>
    <xf numFmtId="0" fontId="2" fillId="0" borderId="3" xfId="0" applyFont="1" applyBorder="1"/>
    <xf numFmtId="0" fontId="4" fillId="0" borderId="3" xfId="0" applyFont="1" applyBorder="1"/>
    <xf numFmtId="0" fontId="2" fillId="0" borderId="6" xfId="0" applyFont="1" applyBorder="1"/>
    <xf numFmtId="3" fontId="2" fillId="0" borderId="6" xfId="0" applyNumberFormat="1" applyFont="1" applyBorder="1"/>
    <xf numFmtId="3" fontId="1" fillId="0" borderId="0" xfId="0" applyNumberFormat="1" applyFont="1"/>
    <xf numFmtId="0" fontId="9" fillId="0" borderId="5" xfId="0" applyFont="1" applyBorder="1"/>
    <xf numFmtId="0" fontId="2" fillId="0" borderId="8" xfId="0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4" fillId="0" borderId="6" xfId="0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3" fontId="1" fillId="0" borderId="6" xfId="0" applyNumberFormat="1" applyFont="1" applyBorder="1"/>
    <xf numFmtId="0" fontId="4" fillId="0" borderId="5" xfId="2" applyFont="1" applyBorder="1"/>
    <xf numFmtId="3" fontId="2" fillId="0" borderId="13" xfId="0" applyNumberFormat="1" applyFont="1" applyBorder="1"/>
    <xf numFmtId="0" fontId="4" fillId="0" borderId="6" xfId="2" applyFont="1" applyBorder="1"/>
    <xf numFmtId="3" fontId="2" fillId="0" borderId="14" xfId="0" applyNumberFormat="1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0" fontId="2" fillId="0" borderId="11" xfId="0" applyFont="1" applyBorder="1"/>
    <xf numFmtId="0" fontId="2" fillId="0" borderId="12" xfId="0" applyFont="1" applyBorder="1"/>
    <xf numFmtId="3" fontId="2" fillId="0" borderId="15" xfId="0" applyNumberFormat="1" applyFont="1" applyBorder="1"/>
    <xf numFmtId="0" fontId="1" fillId="0" borderId="0" xfId="0" applyFont="1"/>
    <xf numFmtId="3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8" xfId="0" applyFont="1" applyBorder="1"/>
    <xf numFmtId="0" fontId="1" fillId="0" borderId="1" xfId="0" applyFont="1" applyBorder="1"/>
    <xf numFmtId="3" fontId="1" fillId="0" borderId="1" xfId="0" applyNumberFormat="1" applyFont="1" applyBorder="1"/>
    <xf numFmtId="0" fontId="10" fillId="0" borderId="18" xfId="0" applyFont="1" applyBorder="1" applyAlignment="1">
      <alignment horizontal="left"/>
    </xf>
    <xf numFmtId="3" fontId="1" fillId="0" borderId="19" xfId="0" applyNumberFormat="1" applyFont="1" applyBorder="1" applyAlignment="1">
      <alignment horizontal="center"/>
    </xf>
    <xf numFmtId="3" fontId="1" fillId="0" borderId="18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2" fillId="0" borderId="16" xfId="0" applyNumberFormat="1" applyFont="1" applyBorder="1"/>
    <xf numFmtId="0" fontId="10" fillId="0" borderId="1" xfId="0" applyFont="1" applyBorder="1"/>
    <xf numFmtId="3" fontId="1" fillId="0" borderId="16" xfId="0" applyNumberFormat="1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" fontId="2" fillId="0" borderId="1" xfId="0" applyNumberFormat="1" applyFont="1" applyBorder="1"/>
  </cellXfs>
  <cellStyles count="3">
    <cellStyle name="Normal" xfId="0" builtinId="0"/>
    <cellStyle name="Normal_nov-des 06" xfId="1" xr:uid="{1DC53295-B313-4748-83AE-46F149258E5B}"/>
    <cellStyle name="Normal_setembre 06" xfId="2" xr:uid="{565D2597-2773-4267-99B8-0C2A32DCDD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ISITANTS%20AL%20CCCB\2024\CCCB-Xifres%202024.xlsx" TargetMode="External"/><Relationship Id="rId1" Type="http://schemas.openxmlformats.org/officeDocument/2006/relationships/externalLinkPath" Target="CCCB-Xifr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"/>
      <sheetName val="Febrer"/>
      <sheetName val="Març"/>
      <sheetName val="Abril"/>
      <sheetName val="Maig"/>
      <sheetName val="Juny"/>
      <sheetName val="Juliol"/>
      <sheetName val="Agost"/>
      <sheetName val="Setembre"/>
      <sheetName val="Octubre"/>
      <sheetName val="Novembre"/>
      <sheetName val="Desembre"/>
      <sheetName val="TOTALS per mes"/>
      <sheetName val="Full2"/>
      <sheetName val="TOTALS"/>
      <sheetName val="AMAZÒNIES"/>
      <sheetName val="AGNÈS VARDA"/>
      <sheetName val="BIENNAL PENSAMENT"/>
      <sheetName val="COPA AMÈRICA"/>
      <sheetName val="Dia i Nit Museus"/>
      <sheetName val="INTELIGÈNCIA ARTIFICIAL"/>
      <sheetName val="SUBÚRBIA"/>
      <sheetName val="CCCB 30 anys"/>
      <sheetName val="Comparativa 23-24"/>
    </sheetNames>
    <sheetDataSet>
      <sheetData sheetId="0">
        <row r="4">
          <cell r="AG4">
            <v>9172</v>
          </cell>
        </row>
        <row r="5">
          <cell r="AG5">
            <v>5497</v>
          </cell>
        </row>
        <row r="6">
          <cell r="AG6">
            <v>3094</v>
          </cell>
        </row>
        <row r="7">
          <cell r="AG7">
            <v>253</v>
          </cell>
        </row>
        <row r="11">
          <cell r="AG11">
            <v>129</v>
          </cell>
        </row>
        <row r="12">
          <cell r="AG12">
            <v>1679</v>
          </cell>
        </row>
        <row r="13">
          <cell r="AG13">
            <v>384</v>
          </cell>
        </row>
        <row r="14">
          <cell r="AG14">
            <v>166</v>
          </cell>
        </row>
        <row r="15">
          <cell r="AG15">
            <v>48</v>
          </cell>
        </row>
        <row r="16">
          <cell r="AG16">
            <v>12</v>
          </cell>
        </row>
        <row r="17">
          <cell r="AG17">
            <v>95</v>
          </cell>
        </row>
        <row r="18">
          <cell r="AG18">
            <v>561</v>
          </cell>
        </row>
        <row r="19">
          <cell r="AG19">
            <v>791</v>
          </cell>
        </row>
        <row r="20">
          <cell r="AG20">
            <v>446</v>
          </cell>
        </row>
        <row r="21">
          <cell r="AG21">
            <v>12</v>
          </cell>
        </row>
        <row r="22">
          <cell r="AG22">
            <v>380</v>
          </cell>
        </row>
        <row r="23">
          <cell r="AG23">
            <v>338</v>
          </cell>
        </row>
        <row r="24">
          <cell r="AG24">
            <v>21</v>
          </cell>
        </row>
        <row r="25">
          <cell r="AG25">
            <v>84</v>
          </cell>
        </row>
        <row r="26">
          <cell r="AG26">
            <v>313</v>
          </cell>
        </row>
        <row r="27">
          <cell r="AG27">
            <v>8</v>
          </cell>
        </row>
        <row r="28">
          <cell r="AG28">
            <v>75</v>
          </cell>
        </row>
        <row r="32">
          <cell r="AG32">
            <v>140</v>
          </cell>
        </row>
        <row r="33">
          <cell r="AG33">
            <v>361</v>
          </cell>
        </row>
        <row r="34">
          <cell r="AG34">
            <v>112</v>
          </cell>
        </row>
        <row r="35">
          <cell r="AG35">
            <v>343</v>
          </cell>
        </row>
        <row r="36">
          <cell r="AG36">
            <v>64</v>
          </cell>
        </row>
        <row r="37">
          <cell r="AG37">
            <v>93</v>
          </cell>
        </row>
        <row r="38">
          <cell r="AG38">
            <v>62</v>
          </cell>
        </row>
        <row r="39">
          <cell r="AG39">
            <v>45</v>
          </cell>
        </row>
        <row r="43">
          <cell r="AG43">
            <v>165</v>
          </cell>
        </row>
        <row r="44">
          <cell r="AG44">
            <v>257</v>
          </cell>
        </row>
        <row r="45">
          <cell r="AG45">
            <v>307</v>
          </cell>
        </row>
        <row r="46">
          <cell r="AG46">
            <v>202</v>
          </cell>
        </row>
        <row r="48">
          <cell r="AG48">
            <v>176</v>
          </cell>
        </row>
        <row r="49">
          <cell r="AG49">
            <v>0</v>
          </cell>
        </row>
        <row r="50">
          <cell r="AG50">
            <v>2325</v>
          </cell>
        </row>
        <row r="55">
          <cell r="AG55">
            <v>80</v>
          </cell>
        </row>
        <row r="59">
          <cell r="AG59">
            <v>303</v>
          </cell>
        </row>
        <row r="60">
          <cell r="AG60">
            <v>118</v>
          </cell>
        </row>
      </sheetData>
      <sheetData sheetId="1">
        <row r="3">
          <cell r="AE3">
            <v>25158</v>
          </cell>
        </row>
        <row r="4">
          <cell r="AE4">
            <v>14409</v>
          </cell>
        </row>
        <row r="5">
          <cell r="AE5">
            <v>5554</v>
          </cell>
        </row>
        <row r="6">
          <cell r="AE6">
            <v>5195</v>
          </cell>
        </row>
        <row r="7">
          <cell r="AE7">
            <v>259</v>
          </cell>
        </row>
        <row r="11">
          <cell r="AE11">
            <v>464</v>
          </cell>
        </row>
        <row r="12">
          <cell r="AE12">
            <v>2131</v>
          </cell>
        </row>
        <row r="13">
          <cell r="AE13">
            <v>244</v>
          </cell>
        </row>
        <row r="14">
          <cell r="AE14">
            <v>28</v>
          </cell>
        </row>
        <row r="15">
          <cell r="AE15">
            <v>106</v>
          </cell>
        </row>
        <row r="16">
          <cell r="AE16">
            <v>106</v>
          </cell>
        </row>
        <row r="17">
          <cell r="AE17">
            <v>307</v>
          </cell>
        </row>
        <row r="18">
          <cell r="AE18">
            <v>23</v>
          </cell>
        </row>
        <row r="19">
          <cell r="AE19">
            <v>1912</v>
          </cell>
        </row>
        <row r="20">
          <cell r="AE20">
            <v>129</v>
          </cell>
        </row>
        <row r="21">
          <cell r="AE21">
            <v>980</v>
          </cell>
        </row>
        <row r="22">
          <cell r="AE22">
            <v>204</v>
          </cell>
        </row>
        <row r="23">
          <cell r="AE23">
            <v>124</v>
          </cell>
        </row>
        <row r="24">
          <cell r="AE24">
            <v>4107</v>
          </cell>
        </row>
        <row r="25">
          <cell r="AE25">
            <v>750</v>
          </cell>
        </row>
        <row r="26">
          <cell r="AE26">
            <v>450</v>
          </cell>
        </row>
        <row r="27">
          <cell r="AE27">
            <v>899</v>
          </cell>
        </row>
        <row r="28">
          <cell r="AE28">
            <v>280</v>
          </cell>
        </row>
        <row r="29">
          <cell r="AE29">
            <v>10</v>
          </cell>
        </row>
        <row r="30">
          <cell r="AE30">
            <v>75</v>
          </cell>
        </row>
        <row r="37">
          <cell r="AE37">
            <v>12</v>
          </cell>
        </row>
        <row r="41">
          <cell r="AE41">
            <v>553</v>
          </cell>
        </row>
        <row r="42">
          <cell r="AE42">
            <v>100</v>
          </cell>
        </row>
        <row r="46">
          <cell r="AE46">
            <v>109</v>
          </cell>
        </row>
        <row r="47">
          <cell r="AE47">
            <v>275</v>
          </cell>
        </row>
        <row r="51">
          <cell r="AE51">
            <v>266</v>
          </cell>
        </row>
        <row r="52">
          <cell r="AE52">
            <v>71</v>
          </cell>
        </row>
        <row r="53">
          <cell r="AE53">
            <v>30</v>
          </cell>
        </row>
        <row r="54">
          <cell r="AE54">
            <v>53</v>
          </cell>
        </row>
        <row r="55">
          <cell r="AE55">
            <v>111</v>
          </cell>
        </row>
        <row r="56">
          <cell r="AE56">
            <v>74</v>
          </cell>
        </row>
        <row r="57">
          <cell r="AE57">
            <v>22</v>
          </cell>
        </row>
        <row r="58">
          <cell r="AE58">
            <v>390</v>
          </cell>
        </row>
        <row r="59">
          <cell r="AE59">
            <v>80</v>
          </cell>
        </row>
        <row r="60">
          <cell r="AE60">
            <v>29</v>
          </cell>
        </row>
        <row r="63">
          <cell r="AE63">
            <v>182</v>
          </cell>
        </row>
        <row r="64">
          <cell r="AE64">
            <v>176</v>
          </cell>
        </row>
        <row r="65">
          <cell r="AE65">
            <v>2986</v>
          </cell>
        </row>
        <row r="70">
          <cell r="AE70">
            <v>113</v>
          </cell>
        </row>
        <row r="74">
          <cell r="AE74">
            <v>539</v>
          </cell>
        </row>
        <row r="75">
          <cell r="AE75">
            <v>249</v>
          </cell>
        </row>
      </sheetData>
      <sheetData sheetId="2">
        <row r="3">
          <cell r="AG3">
            <v>18235</v>
          </cell>
        </row>
        <row r="4">
          <cell r="AG4">
            <v>10271</v>
          </cell>
        </row>
        <row r="5">
          <cell r="AG5">
            <v>4733</v>
          </cell>
        </row>
        <row r="6">
          <cell r="AG6">
            <v>3231</v>
          </cell>
        </row>
        <row r="7">
          <cell r="AG7">
            <v>0</v>
          </cell>
        </row>
        <row r="8">
          <cell r="AG8">
            <v>6846</v>
          </cell>
        </row>
        <row r="9">
          <cell r="AG9">
            <v>4365</v>
          </cell>
        </row>
        <row r="10">
          <cell r="AG10">
            <v>2168</v>
          </cell>
        </row>
        <row r="11">
          <cell r="AG11">
            <v>313</v>
          </cell>
        </row>
        <row r="12">
          <cell r="AG12">
            <v>0</v>
          </cell>
        </row>
        <row r="17">
          <cell r="AG17">
            <v>221</v>
          </cell>
        </row>
        <row r="18">
          <cell r="AG18">
            <v>15</v>
          </cell>
        </row>
        <row r="19">
          <cell r="AG19">
            <v>400</v>
          </cell>
        </row>
        <row r="20">
          <cell r="AG20">
            <v>2092</v>
          </cell>
        </row>
        <row r="22">
          <cell r="AG22">
            <v>20</v>
          </cell>
        </row>
        <row r="23">
          <cell r="AG23">
            <v>150</v>
          </cell>
        </row>
        <row r="24">
          <cell r="AG24">
            <v>34</v>
          </cell>
        </row>
        <row r="25">
          <cell r="AG25">
            <v>417</v>
          </cell>
        </row>
        <row r="26">
          <cell r="AG26">
            <v>248</v>
          </cell>
        </row>
        <row r="27">
          <cell r="AG27">
            <v>2815</v>
          </cell>
        </row>
        <row r="28">
          <cell r="AG28">
            <v>110</v>
          </cell>
        </row>
        <row r="29">
          <cell r="AG29">
            <v>1365</v>
          </cell>
        </row>
        <row r="30">
          <cell r="AG30">
            <v>1205</v>
          </cell>
        </row>
        <row r="31">
          <cell r="AG31">
            <v>32</v>
          </cell>
        </row>
        <row r="32">
          <cell r="AG32">
            <v>69</v>
          </cell>
        </row>
        <row r="36">
          <cell r="AG36">
            <v>82</v>
          </cell>
        </row>
        <row r="37">
          <cell r="AG37">
            <v>138</v>
          </cell>
        </row>
        <row r="38">
          <cell r="AG38">
            <v>30</v>
          </cell>
        </row>
        <row r="40">
          <cell r="AG40">
            <v>110</v>
          </cell>
        </row>
        <row r="41">
          <cell r="AG41">
            <v>42</v>
          </cell>
        </row>
        <row r="42">
          <cell r="AG42">
            <v>240</v>
          </cell>
        </row>
        <row r="43">
          <cell r="AG43">
            <v>22</v>
          </cell>
        </row>
        <row r="44">
          <cell r="AG44">
            <v>20</v>
          </cell>
        </row>
        <row r="45">
          <cell r="AG45">
            <v>123</v>
          </cell>
        </row>
        <row r="46">
          <cell r="AG46">
            <v>201</v>
          </cell>
        </row>
        <row r="50">
          <cell r="AG50">
            <v>171</v>
          </cell>
        </row>
        <row r="51">
          <cell r="AG51">
            <v>190</v>
          </cell>
        </row>
        <row r="52">
          <cell r="AG52">
            <v>243</v>
          </cell>
        </row>
        <row r="53">
          <cell r="AG53">
            <v>469</v>
          </cell>
        </row>
        <row r="54">
          <cell r="AG54">
            <v>103</v>
          </cell>
        </row>
        <row r="55">
          <cell r="AG55">
            <v>376</v>
          </cell>
        </row>
        <row r="56">
          <cell r="AG56">
            <v>120</v>
          </cell>
        </row>
        <row r="58">
          <cell r="AG58">
            <v>154</v>
          </cell>
        </row>
        <row r="59">
          <cell r="AG59">
            <v>66</v>
          </cell>
        </row>
        <row r="60">
          <cell r="AG60">
            <v>1596</v>
          </cell>
        </row>
        <row r="65">
          <cell r="AG65">
            <v>92</v>
          </cell>
        </row>
        <row r="69">
          <cell r="AG69">
            <v>356</v>
          </cell>
        </row>
        <row r="70">
          <cell r="AG70">
            <v>280</v>
          </cell>
        </row>
      </sheetData>
      <sheetData sheetId="3">
        <row r="3">
          <cell r="AF3">
            <v>12813</v>
          </cell>
        </row>
        <row r="4">
          <cell r="AF4">
            <v>7069</v>
          </cell>
        </row>
        <row r="5">
          <cell r="AF5">
            <v>4077</v>
          </cell>
        </row>
        <row r="6">
          <cell r="AF6">
            <v>1667</v>
          </cell>
        </row>
        <row r="7">
          <cell r="AF7">
            <v>163</v>
          </cell>
        </row>
        <row r="12">
          <cell r="AF12">
            <v>245</v>
          </cell>
        </row>
        <row r="13">
          <cell r="AF13">
            <v>10</v>
          </cell>
        </row>
        <row r="15">
          <cell r="AF15">
            <v>326</v>
          </cell>
        </row>
        <row r="16">
          <cell r="AF16">
            <v>8511</v>
          </cell>
        </row>
        <row r="17">
          <cell r="AF17">
            <v>62</v>
          </cell>
        </row>
        <row r="18">
          <cell r="AF18">
            <v>1782</v>
          </cell>
        </row>
        <row r="19">
          <cell r="AF19">
            <v>20</v>
          </cell>
        </row>
        <row r="20">
          <cell r="AF20">
            <v>517</v>
          </cell>
        </row>
        <row r="22">
          <cell r="AF22">
            <v>70</v>
          </cell>
        </row>
        <row r="23">
          <cell r="AF23">
            <v>294</v>
          </cell>
        </row>
        <row r="24">
          <cell r="AF24">
            <v>154</v>
          </cell>
        </row>
        <row r="25">
          <cell r="AF25">
            <v>24</v>
          </cell>
        </row>
        <row r="26">
          <cell r="AF26">
            <v>24</v>
          </cell>
        </row>
        <row r="27">
          <cell r="AF27">
            <v>65</v>
          </cell>
        </row>
        <row r="32">
          <cell r="AF32">
            <v>60</v>
          </cell>
        </row>
        <row r="33">
          <cell r="AF33">
            <v>273</v>
          </cell>
        </row>
        <row r="34">
          <cell r="AF34">
            <v>30</v>
          </cell>
        </row>
        <row r="35">
          <cell r="AF35">
            <v>32</v>
          </cell>
        </row>
        <row r="36">
          <cell r="AF36">
            <v>4</v>
          </cell>
        </row>
        <row r="37">
          <cell r="AF37">
            <v>245</v>
          </cell>
        </row>
        <row r="38">
          <cell r="AF38">
            <v>36</v>
          </cell>
        </row>
        <row r="42">
          <cell r="AF42">
            <v>88</v>
          </cell>
        </row>
        <row r="43">
          <cell r="AF43">
            <v>147</v>
          </cell>
        </row>
        <row r="44">
          <cell r="AF44">
            <v>97</v>
          </cell>
        </row>
        <row r="45">
          <cell r="AF45">
            <v>40</v>
          </cell>
        </row>
        <row r="46">
          <cell r="AF46">
            <v>258</v>
          </cell>
        </row>
        <row r="47">
          <cell r="AF47">
            <v>120</v>
          </cell>
        </row>
        <row r="48">
          <cell r="AF48">
            <v>98</v>
          </cell>
        </row>
        <row r="49">
          <cell r="AF49">
            <v>106</v>
          </cell>
        </row>
        <row r="50">
          <cell r="AF50">
            <v>176</v>
          </cell>
        </row>
        <row r="51">
          <cell r="AF51">
            <v>140</v>
          </cell>
        </row>
        <row r="52">
          <cell r="AF52">
            <v>1847</v>
          </cell>
        </row>
        <row r="57">
          <cell r="AF57">
            <v>188</v>
          </cell>
        </row>
        <row r="61">
          <cell r="AF61">
            <v>480</v>
          </cell>
        </row>
        <row r="62">
          <cell r="AF62">
            <v>370</v>
          </cell>
        </row>
      </sheetData>
      <sheetData sheetId="4">
        <row r="3">
          <cell r="AG3">
            <v>13858</v>
          </cell>
        </row>
        <row r="4">
          <cell r="AG4">
            <v>9285</v>
          </cell>
        </row>
        <row r="5">
          <cell r="AG5">
            <v>3171</v>
          </cell>
        </row>
        <row r="6">
          <cell r="AG6">
            <v>1402</v>
          </cell>
        </row>
        <row r="7">
          <cell r="AG7">
            <v>191</v>
          </cell>
        </row>
        <row r="12">
          <cell r="AG12">
            <v>243</v>
          </cell>
        </row>
        <row r="13">
          <cell r="AG13">
            <v>234</v>
          </cell>
        </row>
        <row r="14">
          <cell r="AG14">
            <v>7</v>
          </cell>
        </row>
        <row r="16">
          <cell r="AG16">
            <v>330</v>
          </cell>
        </row>
        <row r="17">
          <cell r="AG17">
            <v>75</v>
          </cell>
        </row>
        <row r="18">
          <cell r="AG18">
            <v>4945</v>
          </cell>
        </row>
        <row r="19">
          <cell r="AG19">
            <v>2555</v>
          </cell>
        </row>
        <row r="20">
          <cell r="AG20">
            <v>10</v>
          </cell>
        </row>
        <row r="21">
          <cell r="AG21">
            <v>422</v>
          </cell>
        </row>
        <row r="22">
          <cell r="AG22">
            <v>4385</v>
          </cell>
        </row>
        <row r="23">
          <cell r="AG23">
            <v>56</v>
          </cell>
        </row>
        <row r="25">
          <cell r="AG25">
            <v>20</v>
          </cell>
        </row>
        <row r="26">
          <cell r="AG26">
            <v>6517</v>
          </cell>
        </row>
        <row r="30">
          <cell r="AG30">
            <v>22</v>
          </cell>
        </row>
        <row r="31">
          <cell r="AG31">
            <v>128</v>
          </cell>
        </row>
        <row r="35">
          <cell r="AG35">
            <v>0</v>
          </cell>
        </row>
        <row r="36">
          <cell r="AG36">
            <v>350</v>
          </cell>
        </row>
        <row r="37">
          <cell r="AG37">
            <v>60</v>
          </cell>
        </row>
        <row r="38">
          <cell r="AG38">
            <v>52</v>
          </cell>
        </row>
        <row r="40">
          <cell r="AG40">
            <v>450</v>
          </cell>
        </row>
        <row r="41">
          <cell r="AG41">
            <v>73</v>
          </cell>
        </row>
        <row r="42">
          <cell r="AG42">
            <v>25</v>
          </cell>
        </row>
        <row r="46">
          <cell r="AG46">
            <v>405</v>
          </cell>
        </row>
        <row r="47">
          <cell r="AG47">
            <v>128</v>
          </cell>
        </row>
        <row r="48">
          <cell r="AG48">
            <v>407</v>
          </cell>
        </row>
        <row r="49">
          <cell r="AG49">
            <v>31</v>
          </cell>
        </row>
        <row r="50">
          <cell r="AG50">
            <v>110</v>
          </cell>
        </row>
        <row r="51">
          <cell r="AG51">
            <v>167</v>
          </cell>
        </row>
        <row r="54">
          <cell r="AG54">
            <v>154</v>
          </cell>
        </row>
        <row r="55">
          <cell r="AG55">
            <v>186</v>
          </cell>
        </row>
        <row r="56">
          <cell r="AG56">
            <v>1552</v>
          </cell>
        </row>
        <row r="61">
          <cell r="AG61">
            <v>108</v>
          </cell>
        </row>
        <row r="65">
          <cell r="AG65">
            <v>1531</v>
          </cell>
        </row>
        <row r="66">
          <cell r="AG66">
            <v>190</v>
          </cell>
        </row>
      </sheetData>
      <sheetData sheetId="5">
        <row r="4">
          <cell r="AF4">
            <v>6916</v>
          </cell>
        </row>
        <row r="5">
          <cell r="AF5">
            <v>3294</v>
          </cell>
        </row>
        <row r="6">
          <cell r="AF6">
            <v>1139</v>
          </cell>
        </row>
        <row r="7">
          <cell r="AF7">
            <v>267</v>
          </cell>
        </row>
        <row r="12">
          <cell r="AF12">
            <v>59</v>
          </cell>
        </row>
        <row r="14">
          <cell r="AF14">
            <v>9</v>
          </cell>
        </row>
        <row r="16">
          <cell r="AF16">
            <v>186</v>
          </cell>
        </row>
        <row r="17">
          <cell r="AF17">
            <v>115</v>
          </cell>
        </row>
        <row r="18">
          <cell r="AF18">
            <v>1000</v>
          </cell>
        </row>
        <row r="19">
          <cell r="AF19">
            <v>20</v>
          </cell>
        </row>
        <row r="20">
          <cell r="AF20">
            <v>325</v>
          </cell>
        </row>
        <row r="21">
          <cell r="AF21">
            <v>1984</v>
          </cell>
        </row>
        <row r="22">
          <cell r="AF22">
            <v>53</v>
          </cell>
        </row>
        <row r="23">
          <cell r="AF23">
            <v>4980</v>
          </cell>
        </row>
        <row r="24">
          <cell r="AF24">
            <v>709</v>
          </cell>
        </row>
        <row r="25">
          <cell r="AF25">
            <v>136</v>
          </cell>
        </row>
        <row r="26">
          <cell r="AF26">
            <v>225</v>
          </cell>
        </row>
        <row r="27">
          <cell r="AF27">
            <v>19</v>
          </cell>
        </row>
        <row r="28">
          <cell r="AF28">
            <v>89</v>
          </cell>
        </row>
        <row r="32">
          <cell r="AF32">
            <v>300</v>
          </cell>
        </row>
        <row r="33">
          <cell r="AF33">
            <v>11</v>
          </cell>
        </row>
        <row r="34">
          <cell r="AF34">
            <v>93</v>
          </cell>
        </row>
        <row r="35">
          <cell r="AF35">
            <v>216</v>
          </cell>
        </row>
        <row r="36">
          <cell r="AF36">
            <v>110</v>
          </cell>
        </row>
        <row r="37">
          <cell r="AF37">
            <v>112</v>
          </cell>
        </row>
        <row r="38">
          <cell r="AF38">
            <v>20</v>
          </cell>
        </row>
        <row r="43">
          <cell r="AF43">
            <v>225</v>
          </cell>
        </row>
        <row r="44">
          <cell r="AF44">
            <v>776</v>
          </cell>
        </row>
        <row r="45">
          <cell r="AF45">
            <v>25</v>
          </cell>
        </row>
        <row r="46">
          <cell r="AF46">
            <v>30</v>
          </cell>
        </row>
        <row r="47">
          <cell r="AF47">
            <v>266</v>
          </cell>
        </row>
        <row r="48">
          <cell r="AF48">
            <v>64</v>
          </cell>
        </row>
        <row r="49">
          <cell r="AF49">
            <v>225</v>
          </cell>
        </row>
        <row r="50">
          <cell r="AF50">
            <v>45</v>
          </cell>
        </row>
        <row r="51">
          <cell r="AF51">
            <v>52</v>
          </cell>
        </row>
        <row r="52">
          <cell r="AF52">
            <v>35</v>
          </cell>
        </row>
        <row r="55">
          <cell r="AF55">
            <v>132</v>
          </cell>
        </row>
        <row r="56">
          <cell r="AF56">
            <v>0</v>
          </cell>
        </row>
        <row r="57">
          <cell r="AF57">
            <v>1723</v>
          </cell>
        </row>
        <row r="63">
          <cell r="AF63">
            <v>95</v>
          </cell>
        </row>
        <row r="67">
          <cell r="AF67">
            <v>1442</v>
          </cell>
        </row>
        <row r="68">
          <cell r="AF68">
            <v>532</v>
          </cell>
        </row>
      </sheetData>
      <sheetData sheetId="6">
        <row r="3">
          <cell r="AG3">
            <v>11564</v>
          </cell>
        </row>
        <row r="4">
          <cell r="AG4">
            <v>8301</v>
          </cell>
        </row>
        <row r="5">
          <cell r="AG5">
            <v>2560</v>
          </cell>
        </row>
        <row r="6">
          <cell r="AG6">
            <v>703</v>
          </cell>
        </row>
        <row r="7">
          <cell r="AG7">
            <v>0</v>
          </cell>
        </row>
        <row r="8">
          <cell r="AG8">
            <v>5974</v>
          </cell>
        </row>
        <row r="9">
          <cell r="AG9">
            <v>4725</v>
          </cell>
        </row>
        <row r="10">
          <cell r="AG10">
            <v>1110</v>
          </cell>
        </row>
        <row r="11">
          <cell r="AG11">
            <v>139</v>
          </cell>
        </row>
        <row r="12">
          <cell r="AG12">
            <v>0</v>
          </cell>
        </row>
        <row r="16">
          <cell r="AG16">
            <v>250</v>
          </cell>
        </row>
        <row r="17">
          <cell r="AG17">
            <v>2313</v>
          </cell>
        </row>
        <row r="18">
          <cell r="AG18">
            <v>1184</v>
          </cell>
        </row>
        <row r="19">
          <cell r="AG19">
            <v>62</v>
          </cell>
        </row>
        <row r="20">
          <cell r="AG20">
            <v>605</v>
          </cell>
        </row>
        <row r="21">
          <cell r="AG21">
            <v>42</v>
          </cell>
        </row>
        <row r="22">
          <cell r="AG22">
            <v>10</v>
          </cell>
        </row>
        <row r="23">
          <cell r="AG23">
            <v>1114</v>
          </cell>
        </row>
        <row r="24">
          <cell r="AG24">
            <v>854</v>
          </cell>
        </row>
        <row r="25">
          <cell r="AG25">
            <v>2</v>
          </cell>
        </row>
        <row r="26">
          <cell r="AG26">
            <v>53</v>
          </cell>
        </row>
        <row r="27">
          <cell r="AG27">
            <v>117</v>
          </cell>
        </row>
        <row r="28">
          <cell r="AG28">
            <v>178</v>
          </cell>
        </row>
        <row r="29">
          <cell r="AG29">
            <v>60</v>
          </cell>
        </row>
        <row r="31">
          <cell r="AG31">
            <v>500</v>
          </cell>
        </row>
        <row r="32">
          <cell r="AG32">
            <v>6</v>
          </cell>
        </row>
        <row r="33">
          <cell r="AG33">
            <v>0</v>
          </cell>
        </row>
        <row r="37">
          <cell r="AG37">
            <v>810</v>
          </cell>
        </row>
        <row r="38">
          <cell r="AG38">
            <v>450</v>
          </cell>
        </row>
        <row r="39">
          <cell r="AG39">
            <v>50</v>
          </cell>
        </row>
        <row r="46">
          <cell r="AG46">
            <v>51</v>
          </cell>
        </row>
        <row r="47">
          <cell r="AG47">
            <v>138</v>
          </cell>
        </row>
        <row r="48">
          <cell r="AG48">
            <v>60</v>
          </cell>
        </row>
        <row r="49">
          <cell r="AG49">
            <v>166</v>
          </cell>
        </row>
        <row r="53">
          <cell r="AG53">
            <v>188</v>
          </cell>
        </row>
        <row r="54">
          <cell r="AG54">
            <v>135</v>
          </cell>
        </row>
        <row r="59">
          <cell r="AG59">
            <v>132</v>
          </cell>
        </row>
        <row r="63">
          <cell r="AG63">
            <v>161</v>
          </cell>
        </row>
        <row r="64">
          <cell r="AG64">
            <v>523</v>
          </cell>
        </row>
      </sheetData>
      <sheetData sheetId="7">
        <row r="3">
          <cell r="AG3">
            <v>13480</v>
          </cell>
        </row>
        <row r="4">
          <cell r="AG4">
            <v>9794</v>
          </cell>
        </row>
        <row r="5">
          <cell r="AG5">
            <v>3599</v>
          </cell>
        </row>
        <row r="6">
          <cell r="AG6">
            <v>87</v>
          </cell>
        </row>
        <row r="7">
          <cell r="AG7">
            <v>153</v>
          </cell>
        </row>
        <row r="8">
          <cell r="AG8">
            <v>10201</v>
          </cell>
        </row>
        <row r="9">
          <cell r="AG9">
            <v>7305</v>
          </cell>
        </row>
        <row r="10">
          <cell r="AG10">
            <v>2862</v>
          </cell>
        </row>
        <row r="11">
          <cell r="AG11">
            <v>34</v>
          </cell>
        </row>
        <row r="12">
          <cell r="AG12">
            <v>153</v>
          </cell>
        </row>
        <row r="16">
          <cell r="AG16">
            <v>2177</v>
          </cell>
        </row>
        <row r="17">
          <cell r="AG17">
            <v>2740</v>
          </cell>
        </row>
        <row r="18">
          <cell r="AG18">
            <v>1234</v>
          </cell>
        </row>
        <row r="19">
          <cell r="AG19">
            <v>1319</v>
          </cell>
        </row>
        <row r="20">
          <cell r="AG20">
            <v>18</v>
          </cell>
        </row>
        <row r="21">
          <cell r="AG21">
            <v>466</v>
          </cell>
        </row>
        <row r="22">
          <cell r="AG22">
            <v>592</v>
          </cell>
        </row>
        <row r="39">
          <cell r="AG39">
            <v>51</v>
          </cell>
        </row>
        <row r="43">
          <cell r="AG43">
            <v>0</v>
          </cell>
        </row>
        <row r="44">
          <cell r="AG44">
            <v>0</v>
          </cell>
        </row>
      </sheetData>
      <sheetData sheetId="8">
        <row r="3">
          <cell r="AF3">
            <v>7901</v>
          </cell>
        </row>
        <row r="4">
          <cell r="AF4">
            <v>5277</v>
          </cell>
        </row>
        <row r="5">
          <cell r="AF5">
            <v>2469</v>
          </cell>
        </row>
        <row r="6">
          <cell r="AF6">
            <v>155</v>
          </cell>
        </row>
        <row r="7">
          <cell r="AF7">
            <v>196</v>
          </cell>
        </row>
        <row r="8">
          <cell r="AF8">
            <v>11197</v>
          </cell>
        </row>
        <row r="9">
          <cell r="AF9">
            <v>8038</v>
          </cell>
        </row>
        <row r="10">
          <cell r="AF10">
            <v>2864</v>
          </cell>
        </row>
        <row r="11">
          <cell r="AF11">
            <v>295</v>
          </cell>
        </row>
        <row r="12">
          <cell r="AF12">
            <v>196</v>
          </cell>
        </row>
        <row r="16">
          <cell r="AF16">
            <v>241</v>
          </cell>
        </row>
        <row r="17">
          <cell r="AF17">
            <v>1144</v>
          </cell>
        </row>
        <row r="18">
          <cell r="AF18">
            <v>2303</v>
          </cell>
        </row>
        <row r="19">
          <cell r="AF19">
            <v>1351</v>
          </cell>
        </row>
        <row r="20">
          <cell r="AF20">
            <v>0</v>
          </cell>
        </row>
        <row r="21">
          <cell r="AF21">
            <v>331</v>
          </cell>
        </row>
        <row r="22">
          <cell r="AF22">
            <v>20</v>
          </cell>
        </row>
        <row r="23">
          <cell r="AF23">
            <v>26</v>
          </cell>
        </row>
        <row r="24">
          <cell r="AF24">
            <v>315</v>
          </cell>
        </row>
        <row r="25">
          <cell r="AF25">
            <v>68</v>
          </cell>
        </row>
        <row r="26">
          <cell r="AF26">
            <v>144</v>
          </cell>
        </row>
        <row r="28">
          <cell r="AF28">
            <v>109</v>
          </cell>
        </row>
        <row r="33">
          <cell r="AF33">
            <v>12</v>
          </cell>
        </row>
        <row r="34">
          <cell r="AF34">
            <v>15</v>
          </cell>
        </row>
        <row r="35">
          <cell r="AF35">
            <v>119</v>
          </cell>
        </row>
        <row r="40">
          <cell r="AF40">
            <v>95</v>
          </cell>
        </row>
        <row r="41">
          <cell r="AF41">
            <v>303</v>
          </cell>
        </row>
        <row r="42">
          <cell r="AF42">
            <v>55</v>
          </cell>
        </row>
        <row r="43">
          <cell r="AF43">
            <v>416</v>
          </cell>
        </row>
        <row r="44">
          <cell r="AF44">
            <v>234</v>
          </cell>
        </row>
        <row r="45">
          <cell r="AF45">
            <v>80</v>
          </cell>
        </row>
        <row r="46">
          <cell r="AF46">
            <v>133</v>
          </cell>
        </row>
        <row r="47">
          <cell r="AF47">
            <v>125</v>
          </cell>
        </row>
        <row r="48">
          <cell r="AF48">
            <v>0</v>
          </cell>
        </row>
        <row r="49">
          <cell r="AF49">
            <v>81</v>
          </cell>
        </row>
        <row r="54">
          <cell r="AF54">
            <v>67</v>
          </cell>
        </row>
        <row r="58">
          <cell r="AF58">
            <v>1100</v>
          </cell>
        </row>
        <row r="59">
          <cell r="AF59">
            <v>190</v>
          </cell>
        </row>
      </sheetData>
      <sheetData sheetId="9">
        <row r="3">
          <cell r="AG3">
            <v>8844</v>
          </cell>
        </row>
        <row r="4">
          <cell r="AG4">
            <v>5272</v>
          </cell>
        </row>
        <row r="5">
          <cell r="AG5">
            <v>2612</v>
          </cell>
        </row>
        <row r="6">
          <cell r="AG6">
            <v>960</v>
          </cell>
        </row>
        <row r="7">
          <cell r="AG7">
            <v>121</v>
          </cell>
        </row>
        <row r="13">
          <cell r="AG13">
            <v>229</v>
          </cell>
        </row>
        <row r="14">
          <cell r="AG14">
            <v>741</v>
          </cell>
        </row>
        <row r="15">
          <cell r="AG15">
            <v>32</v>
          </cell>
        </row>
        <row r="16">
          <cell r="AG16">
            <v>433</v>
          </cell>
        </row>
        <row r="17">
          <cell r="AG17">
            <v>95</v>
          </cell>
        </row>
        <row r="18">
          <cell r="AG18">
            <v>159</v>
          </cell>
        </row>
        <row r="19">
          <cell r="AG19">
            <v>250</v>
          </cell>
        </row>
        <row r="20">
          <cell r="AG20">
            <v>50</v>
          </cell>
        </row>
        <row r="21">
          <cell r="AG21">
            <v>47</v>
          </cell>
        </row>
        <row r="22">
          <cell r="AG22">
            <v>1314</v>
          </cell>
        </row>
        <row r="23">
          <cell r="AG23">
            <v>110</v>
          </cell>
        </row>
        <row r="24">
          <cell r="AG24">
            <v>1948</v>
          </cell>
        </row>
        <row r="25">
          <cell r="AG25">
            <v>80</v>
          </cell>
        </row>
        <row r="26">
          <cell r="AG26">
            <v>102</v>
          </cell>
        </row>
        <row r="27">
          <cell r="AG27">
            <v>38</v>
          </cell>
        </row>
        <row r="28">
          <cell r="AG28">
            <v>181</v>
          </cell>
        </row>
        <row r="29">
          <cell r="AG29">
            <v>55</v>
          </cell>
        </row>
        <row r="30">
          <cell r="AG30">
            <v>13</v>
          </cell>
        </row>
        <row r="33">
          <cell r="AG33">
            <v>29</v>
          </cell>
        </row>
        <row r="34">
          <cell r="AG34">
            <v>57</v>
          </cell>
        </row>
        <row r="38">
          <cell r="AG38">
            <v>190</v>
          </cell>
        </row>
        <row r="39">
          <cell r="AG39">
            <v>75</v>
          </cell>
        </row>
        <row r="41">
          <cell r="AG41">
            <v>252</v>
          </cell>
        </row>
        <row r="42">
          <cell r="AG42">
            <v>1236</v>
          </cell>
        </row>
        <row r="43">
          <cell r="AG43">
            <v>357</v>
          </cell>
        </row>
        <row r="47">
          <cell r="AG47">
            <v>8151</v>
          </cell>
        </row>
        <row r="48">
          <cell r="AG48">
            <v>450</v>
          </cell>
        </row>
        <row r="49">
          <cell r="AG49">
            <v>109</v>
          </cell>
        </row>
        <row r="50">
          <cell r="AG50">
            <v>210</v>
          </cell>
        </row>
        <row r="51">
          <cell r="AG51">
            <v>160</v>
          </cell>
        </row>
        <row r="54">
          <cell r="AG54">
            <v>150</v>
          </cell>
        </row>
        <row r="55">
          <cell r="AG55">
            <v>326</v>
          </cell>
        </row>
        <row r="56">
          <cell r="AG56">
            <v>1860</v>
          </cell>
        </row>
        <row r="61">
          <cell r="AG61">
            <v>92</v>
          </cell>
        </row>
        <row r="65">
          <cell r="AG65">
            <v>390</v>
          </cell>
        </row>
        <row r="66">
          <cell r="AG66">
            <v>430</v>
          </cell>
        </row>
      </sheetData>
      <sheetData sheetId="10">
        <row r="3">
          <cell r="AF3">
            <v>15036</v>
          </cell>
        </row>
        <row r="4">
          <cell r="AF4">
            <v>9529</v>
          </cell>
        </row>
        <row r="5">
          <cell r="AF5">
            <v>4143</v>
          </cell>
        </row>
        <row r="6">
          <cell r="AF6">
            <v>1364</v>
          </cell>
        </row>
        <row r="7">
          <cell r="AF7">
            <v>186</v>
          </cell>
        </row>
        <row r="8">
          <cell r="AF8">
            <v>36736</v>
          </cell>
        </row>
        <row r="9">
          <cell r="AF9">
            <v>24262</v>
          </cell>
        </row>
        <row r="10">
          <cell r="AF10">
            <v>5298</v>
          </cell>
        </row>
        <row r="11">
          <cell r="AF11">
            <v>7176</v>
          </cell>
        </row>
        <row r="12">
          <cell r="AF12">
            <v>11364</v>
          </cell>
        </row>
        <row r="13">
          <cell r="AF13">
            <v>6615</v>
          </cell>
        </row>
        <row r="14">
          <cell r="AF14">
            <v>2338</v>
          </cell>
        </row>
        <row r="15">
          <cell r="AF15">
            <v>1235</v>
          </cell>
        </row>
        <row r="16">
          <cell r="AF16">
            <v>146</v>
          </cell>
        </row>
        <row r="20">
          <cell r="AF20">
            <v>58</v>
          </cell>
        </row>
        <row r="21">
          <cell r="AF21">
            <v>0</v>
          </cell>
        </row>
        <row r="22">
          <cell r="AF22">
            <v>95</v>
          </cell>
        </row>
        <row r="23">
          <cell r="AF23">
            <v>212</v>
          </cell>
        </row>
        <row r="24">
          <cell r="AF24">
            <v>1209</v>
          </cell>
        </row>
        <row r="25">
          <cell r="AF25">
            <v>22</v>
          </cell>
        </row>
        <row r="26">
          <cell r="AF26">
            <v>34</v>
          </cell>
        </row>
        <row r="27">
          <cell r="AF27">
            <v>32</v>
          </cell>
        </row>
        <row r="28">
          <cell r="AF28">
            <v>122</v>
          </cell>
        </row>
        <row r="29">
          <cell r="AF29">
            <v>108</v>
          </cell>
        </row>
        <row r="30">
          <cell r="AF30">
            <v>59</v>
          </cell>
        </row>
        <row r="31">
          <cell r="AF31">
            <v>441</v>
          </cell>
        </row>
        <row r="32">
          <cell r="AF32">
            <v>273</v>
          </cell>
        </row>
        <row r="33">
          <cell r="AF33">
            <v>121</v>
          </cell>
        </row>
        <row r="34">
          <cell r="AF34">
            <v>5703</v>
          </cell>
        </row>
        <row r="35">
          <cell r="AF35">
            <v>452</v>
          </cell>
        </row>
        <row r="36">
          <cell r="AF36">
            <v>2668</v>
          </cell>
        </row>
        <row r="37">
          <cell r="AF37">
            <v>369</v>
          </cell>
        </row>
        <row r="38">
          <cell r="AF38">
            <v>750</v>
          </cell>
        </row>
        <row r="39">
          <cell r="AF39">
            <v>565</v>
          </cell>
        </row>
        <row r="40">
          <cell r="AF40">
            <v>10</v>
          </cell>
        </row>
        <row r="42">
          <cell r="AF42">
            <v>29</v>
          </cell>
        </row>
        <row r="43">
          <cell r="AF43">
            <v>127</v>
          </cell>
        </row>
        <row r="47">
          <cell r="AF47">
            <v>70</v>
          </cell>
        </row>
        <row r="48">
          <cell r="AF48">
            <v>309</v>
          </cell>
        </row>
        <row r="49">
          <cell r="AF49">
            <v>247</v>
          </cell>
        </row>
        <row r="50">
          <cell r="AF50">
            <v>32</v>
          </cell>
        </row>
        <row r="51">
          <cell r="AF51">
            <v>35</v>
          </cell>
        </row>
        <row r="52">
          <cell r="AF52">
            <v>61</v>
          </cell>
        </row>
        <row r="53">
          <cell r="AF53">
            <v>18</v>
          </cell>
        </row>
        <row r="54">
          <cell r="AF54">
            <v>0</v>
          </cell>
        </row>
        <row r="55">
          <cell r="AF55">
            <v>25</v>
          </cell>
        </row>
        <row r="57">
          <cell r="AF57">
            <v>124</v>
          </cell>
        </row>
        <row r="58">
          <cell r="AF58">
            <v>45</v>
          </cell>
        </row>
        <row r="59">
          <cell r="AF59">
            <v>70</v>
          </cell>
        </row>
        <row r="60">
          <cell r="AF60">
            <v>120</v>
          </cell>
        </row>
        <row r="66">
          <cell r="AF66">
            <v>108</v>
          </cell>
        </row>
        <row r="67">
          <cell r="AF67">
            <v>261</v>
          </cell>
        </row>
        <row r="68">
          <cell r="AF68">
            <v>180</v>
          </cell>
        </row>
        <row r="69">
          <cell r="AF69">
            <v>334</v>
          </cell>
        </row>
        <row r="70">
          <cell r="AF70">
            <v>47</v>
          </cell>
        </row>
        <row r="71">
          <cell r="AF71">
            <v>249</v>
          </cell>
        </row>
        <row r="72">
          <cell r="AF72">
            <v>123</v>
          </cell>
        </row>
        <row r="74">
          <cell r="AF74">
            <v>200</v>
          </cell>
        </row>
        <row r="75">
          <cell r="AF75">
            <v>175</v>
          </cell>
        </row>
        <row r="76">
          <cell r="AF76">
            <v>1637</v>
          </cell>
        </row>
        <row r="81">
          <cell r="AF81">
            <v>39</v>
          </cell>
        </row>
        <row r="85">
          <cell r="AF85">
            <v>422</v>
          </cell>
        </row>
        <row r="86">
          <cell r="AF86">
            <v>134</v>
          </cell>
        </row>
      </sheetData>
      <sheetData sheetId="11">
        <row r="3">
          <cell r="AG3">
            <v>7083</v>
          </cell>
        </row>
        <row r="4">
          <cell r="AG4">
            <v>4671</v>
          </cell>
        </row>
        <row r="5">
          <cell r="AG5">
            <v>2329</v>
          </cell>
        </row>
        <row r="6">
          <cell r="AG6">
            <v>83</v>
          </cell>
        </row>
        <row r="7">
          <cell r="AG7">
            <v>84</v>
          </cell>
        </row>
        <row r="8">
          <cell r="AG8">
            <v>29880</v>
          </cell>
        </row>
        <row r="9">
          <cell r="AG9">
            <v>19453</v>
          </cell>
        </row>
        <row r="10">
          <cell r="AG10">
            <v>5269</v>
          </cell>
        </row>
        <row r="11">
          <cell r="AG11">
            <v>5158</v>
          </cell>
        </row>
        <row r="12">
          <cell r="AG12">
            <v>15572</v>
          </cell>
        </row>
        <row r="13">
          <cell r="AG13">
            <v>8767</v>
          </cell>
        </row>
        <row r="14">
          <cell r="AG14">
            <v>5408</v>
          </cell>
        </row>
        <row r="15">
          <cell r="AG15">
            <v>1397</v>
          </cell>
        </row>
        <row r="16">
          <cell r="AG16">
            <v>239</v>
          </cell>
        </row>
        <row r="20">
          <cell r="AG20">
            <v>571</v>
          </cell>
        </row>
        <row r="21">
          <cell r="AG21">
            <v>13</v>
          </cell>
        </row>
        <row r="22">
          <cell r="AG22">
            <v>3659</v>
          </cell>
        </row>
        <row r="23">
          <cell r="AG23">
            <v>326</v>
          </cell>
        </row>
        <row r="24">
          <cell r="AG24">
            <v>16</v>
          </cell>
        </row>
        <row r="25">
          <cell r="AG25">
            <v>474</v>
          </cell>
        </row>
        <row r="26">
          <cell r="AG26">
            <v>185</v>
          </cell>
        </row>
        <row r="27">
          <cell r="AG27">
            <v>110</v>
          </cell>
        </row>
        <row r="28">
          <cell r="AG28">
            <v>35</v>
          </cell>
        </row>
        <row r="29">
          <cell r="AG29">
            <v>155</v>
          </cell>
        </row>
        <row r="30">
          <cell r="AG30">
            <v>401</v>
          </cell>
        </row>
        <row r="32">
          <cell r="AG32">
            <v>71</v>
          </cell>
        </row>
        <row r="36">
          <cell r="AG36">
            <v>28</v>
          </cell>
        </row>
        <row r="37">
          <cell r="AG37">
            <v>98</v>
          </cell>
        </row>
        <row r="46">
          <cell r="AG46">
            <v>485</v>
          </cell>
        </row>
        <row r="47">
          <cell r="AG47">
            <v>180</v>
          </cell>
        </row>
        <row r="48">
          <cell r="AG48">
            <v>94</v>
          </cell>
        </row>
        <row r="49">
          <cell r="AG49">
            <v>40</v>
          </cell>
        </row>
        <row r="50">
          <cell r="AG50">
            <v>135</v>
          </cell>
        </row>
        <row r="51">
          <cell r="AG51">
            <v>150</v>
          </cell>
        </row>
        <row r="52">
          <cell r="AG52">
            <v>0</v>
          </cell>
        </row>
        <row r="53">
          <cell r="AG53">
            <v>1635</v>
          </cell>
        </row>
        <row r="58">
          <cell r="AG58">
            <v>49</v>
          </cell>
        </row>
        <row r="62">
          <cell r="AG62">
            <v>426</v>
          </cell>
        </row>
        <row r="63">
          <cell r="AG63">
            <v>51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66237-4081-4DF9-877B-B046B3094506}">
  <sheetPr>
    <tabColor rgb="FF00B050"/>
  </sheetPr>
  <dimension ref="A1:P267"/>
  <sheetViews>
    <sheetView tabSelected="1" zoomScaleNormal="100" workbookViewId="0">
      <pane ySplit="1" topLeftCell="A222" activePane="bottomLeft" state="frozen"/>
      <selection activeCell="A31" sqref="A31:XFD31"/>
      <selection pane="bottomLeft" activeCell="A276" sqref="A276"/>
    </sheetView>
  </sheetViews>
  <sheetFormatPr defaultColWidth="10" defaultRowHeight="12.75" x14ac:dyDescent="0.2"/>
  <cols>
    <col min="1" max="1" width="65.875" style="6" customWidth="1"/>
    <col min="2" max="3" width="10" style="5"/>
    <col min="4" max="5" width="10" style="6"/>
    <col min="6" max="6" width="10" style="6" customWidth="1"/>
    <col min="7" max="7" width="10" style="6"/>
    <col min="8" max="8" width="8.875" style="6" customWidth="1"/>
    <col min="9" max="16384" width="10" style="6"/>
  </cols>
  <sheetData>
    <row r="1" spans="1:14" s="1" customFormat="1" ht="13.5" thickBot="1" x14ac:dyDescent="0.25"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ht="13.5" thickBot="1" x14ac:dyDescent="0.25">
      <c r="A2" s="4" t="s">
        <v>13</v>
      </c>
    </row>
    <row r="3" spans="1:14" x14ac:dyDescent="0.2">
      <c r="A3" s="7" t="s">
        <v>14</v>
      </c>
      <c r="B3" s="8">
        <f>SUM(B4:B6)</f>
        <v>17763</v>
      </c>
      <c r="C3" s="8">
        <f>SUM(C4:C6)</f>
        <v>25158</v>
      </c>
      <c r="D3" s="8">
        <f t="shared" ref="D3" si="0">SUM(D4:D6)</f>
        <v>18235</v>
      </c>
      <c r="E3" s="8"/>
      <c r="F3" s="8"/>
      <c r="G3" s="8"/>
      <c r="H3" s="9"/>
      <c r="I3" s="9"/>
      <c r="J3" s="9"/>
      <c r="K3" s="9"/>
      <c r="L3" s="9"/>
      <c r="M3" s="9"/>
      <c r="N3" s="10">
        <f>SUM(B3:M3)</f>
        <v>61156</v>
      </c>
    </row>
    <row r="4" spans="1:14" x14ac:dyDescent="0.2">
      <c r="A4" s="11" t="s">
        <v>15</v>
      </c>
      <c r="B4" s="5">
        <f>[1]Gener!AG4</f>
        <v>9172</v>
      </c>
      <c r="C4" s="5">
        <f>[1]Febrer!AE4</f>
        <v>14409</v>
      </c>
      <c r="D4" s="6">
        <f>[1]Març!AG4</f>
        <v>10271</v>
      </c>
      <c r="F4" s="5"/>
      <c r="G4" s="5"/>
      <c r="N4" s="12">
        <f>SUM(B4:M4)</f>
        <v>33852</v>
      </c>
    </row>
    <row r="5" spans="1:14" x14ac:dyDescent="0.2">
      <c r="A5" s="11" t="s">
        <v>16</v>
      </c>
      <c r="B5" s="5">
        <f>[1]Gener!AG5</f>
        <v>5497</v>
      </c>
      <c r="C5" s="5">
        <f>[1]Febrer!AE5</f>
        <v>5554</v>
      </c>
      <c r="D5" s="6">
        <f>[1]Març!AG5</f>
        <v>4733</v>
      </c>
      <c r="F5" s="5"/>
      <c r="G5" s="5"/>
      <c r="N5" s="12">
        <f t="shared" ref="N5:N12" si="1">SUM(B5:M5)</f>
        <v>15784</v>
      </c>
    </row>
    <row r="6" spans="1:14" x14ac:dyDescent="0.2">
      <c r="A6" s="13" t="s">
        <v>17</v>
      </c>
      <c r="B6" s="5">
        <f>[1]Gener!AG6</f>
        <v>3094</v>
      </c>
      <c r="C6" s="5">
        <f>[1]Febrer!AE6</f>
        <v>5195</v>
      </c>
      <c r="D6" s="6">
        <f>[1]Març!AG6</f>
        <v>3231</v>
      </c>
      <c r="F6" s="5"/>
      <c r="G6" s="5"/>
      <c r="N6" s="12">
        <f t="shared" si="1"/>
        <v>11520</v>
      </c>
    </row>
    <row r="7" spans="1:14" s="16" customFormat="1" x14ac:dyDescent="0.2">
      <c r="A7" s="14" t="s">
        <v>18</v>
      </c>
      <c r="B7" s="15">
        <f>[1]Gener!AG7</f>
        <v>253</v>
      </c>
      <c r="C7" s="15">
        <f>[1]Febrer!AE7</f>
        <v>259</v>
      </c>
      <c r="D7" s="16">
        <f>[1]Març!AG7</f>
        <v>0</v>
      </c>
      <c r="F7" s="15"/>
      <c r="G7" s="15"/>
      <c r="N7" s="17">
        <f t="shared" si="1"/>
        <v>512</v>
      </c>
    </row>
    <row r="8" spans="1:14" s="20" customFormat="1" x14ac:dyDescent="0.2">
      <c r="A8" s="7" t="s">
        <v>19</v>
      </c>
      <c r="B8" s="18"/>
      <c r="C8" s="18"/>
      <c r="D8" s="18">
        <f>[1]Març!AG8</f>
        <v>6846</v>
      </c>
      <c r="E8" s="18">
        <f>[1]Abril!AF3</f>
        <v>12813</v>
      </c>
      <c r="F8" s="18">
        <f>[1]Maig!AG3</f>
        <v>13858</v>
      </c>
      <c r="G8" s="18">
        <f>SUM(G9:G11)</f>
        <v>11349</v>
      </c>
      <c r="H8" s="18">
        <f>[1]Juliol!AG3</f>
        <v>11564</v>
      </c>
      <c r="I8" s="18">
        <f>[1]Agost!AG3</f>
        <v>13480</v>
      </c>
      <c r="J8" s="18">
        <f>[1]Setembre!AF3</f>
        <v>7901</v>
      </c>
      <c r="K8" s="18"/>
      <c r="L8" s="18"/>
      <c r="M8" s="18"/>
      <c r="N8" s="19">
        <f t="shared" si="1"/>
        <v>77811</v>
      </c>
    </row>
    <row r="9" spans="1:14" x14ac:dyDescent="0.2">
      <c r="A9" s="11" t="s">
        <v>20</v>
      </c>
      <c r="D9" s="5">
        <f>[1]Març!AG9</f>
        <v>4365</v>
      </c>
      <c r="E9" s="5">
        <f>[1]Abril!AF4</f>
        <v>7069</v>
      </c>
      <c r="F9" s="5">
        <f>[1]Maig!AG4</f>
        <v>9285</v>
      </c>
      <c r="G9" s="5">
        <f>[1]Juny!AF4</f>
        <v>6916</v>
      </c>
      <c r="H9" s="5">
        <f>[1]Juliol!AG4</f>
        <v>8301</v>
      </c>
      <c r="I9" s="5">
        <f>[1]Agost!AG4</f>
        <v>9794</v>
      </c>
      <c r="J9" s="5">
        <f>[1]Setembre!AF4</f>
        <v>5277</v>
      </c>
      <c r="K9" s="5"/>
      <c r="L9" s="5"/>
      <c r="M9" s="5"/>
      <c r="N9" s="12">
        <f t="shared" si="1"/>
        <v>51007</v>
      </c>
    </row>
    <row r="10" spans="1:14" x14ac:dyDescent="0.2">
      <c r="A10" s="11" t="s">
        <v>21</v>
      </c>
      <c r="D10" s="5">
        <f>[1]Març!AG10</f>
        <v>2168</v>
      </c>
      <c r="E10" s="5">
        <f>[1]Abril!AF5</f>
        <v>4077</v>
      </c>
      <c r="F10" s="5">
        <f>[1]Maig!AG5</f>
        <v>3171</v>
      </c>
      <c r="G10" s="5">
        <f>[1]Juny!AF5</f>
        <v>3294</v>
      </c>
      <c r="H10" s="5">
        <f>[1]Juliol!AG5</f>
        <v>2560</v>
      </c>
      <c r="I10" s="5">
        <f>[1]Agost!AG5</f>
        <v>3599</v>
      </c>
      <c r="J10" s="5">
        <f>[1]Setembre!AF5</f>
        <v>2469</v>
      </c>
      <c r="K10" s="5"/>
      <c r="L10" s="5"/>
      <c r="M10" s="5"/>
      <c r="N10" s="12">
        <f t="shared" si="1"/>
        <v>21338</v>
      </c>
    </row>
    <row r="11" spans="1:14" x14ac:dyDescent="0.2">
      <c r="A11" s="13" t="s">
        <v>17</v>
      </c>
      <c r="D11" s="5">
        <f>[1]Març!AG11</f>
        <v>313</v>
      </c>
      <c r="E11" s="5">
        <f>[1]Abril!AF6</f>
        <v>1667</v>
      </c>
      <c r="F11" s="5">
        <f>[1]Maig!AG6</f>
        <v>1402</v>
      </c>
      <c r="G11" s="5">
        <f>[1]Juny!AF6</f>
        <v>1139</v>
      </c>
      <c r="H11" s="5">
        <f>[1]Juliol!AG6</f>
        <v>703</v>
      </c>
      <c r="I11" s="5">
        <f>[1]Agost!AG6</f>
        <v>87</v>
      </c>
      <c r="J11" s="5">
        <f>[1]Setembre!AF6</f>
        <v>155</v>
      </c>
      <c r="K11" s="5"/>
      <c r="L11" s="5"/>
      <c r="M11" s="5"/>
      <c r="N11" s="12">
        <f t="shared" si="1"/>
        <v>5466</v>
      </c>
    </row>
    <row r="12" spans="1:14" s="24" customFormat="1" x14ac:dyDescent="0.2">
      <c r="A12" s="21" t="s">
        <v>18</v>
      </c>
      <c r="B12" s="22"/>
      <c r="C12" s="22"/>
      <c r="D12" s="22">
        <f>[1]Març!AG12</f>
        <v>0</v>
      </c>
      <c r="E12" s="22">
        <f>[1]Abril!AF7</f>
        <v>163</v>
      </c>
      <c r="F12" s="22">
        <f>[1]Maig!AG7</f>
        <v>191</v>
      </c>
      <c r="G12" s="22">
        <f>[1]Juny!AF7</f>
        <v>267</v>
      </c>
      <c r="H12" s="22">
        <f>[1]Juliol!AG7</f>
        <v>0</v>
      </c>
      <c r="I12" s="22">
        <f>[1]Agost!AG7</f>
        <v>153</v>
      </c>
      <c r="J12" s="22">
        <f>[1]Setembre!AF7</f>
        <v>196</v>
      </c>
      <c r="K12" s="22"/>
      <c r="L12" s="22"/>
      <c r="M12" s="22"/>
      <c r="N12" s="23">
        <f t="shared" si="1"/>
        <v>970</v>
      </c>
    </row>
    <row r="13" spans="1:14" s="16" customFormat="1" x14ac:dyDescent="0.2">
      <c r="A13" s="7" t="s">
        <v>22</v>
      </c>
      <c r="B13" s="15"/>
      <c r="C13" s="15"/>
      <c r="D13" s="15"/>
      <c r="E13" s="15"/>
      <c r="F13" s="15"/>
      <c r="G13" s="15"/>
      <c r="H13" s="18">
        <f>[1]Juliol!AG8</f>
        <v>5974</v>
      </c>
      <c r="I13" s="18">
        <f>[1]Agost!AG8</f>
        <v>10201</v>
      </c>
      <c r="J13" s="18">
        <f>[1]Setembre!AF8</f>
        <v>11197</v>
      </c>
      <c r="K13" s="18">
        <f>[1]Octubre!AG3</f>
        <v>8844</v>
      </c>
      <c r="L13" s="18">
        <f>[1]Novembre!AF3</f>
        <v>15036</v>
      </c>
      <c r="M13" s="18">
        <f>[1]Desembre!AG3</f>
        <v>7083</v>
      </c>
      <c r="N13" s="19">
        <f>SUM(H13:M13)</f>
        <v>58335</v>
      </c>
    </row>
    <row r="14" spans="1:14" s="16" customFormat="1" x14ac:dyDescent="0.2">
      <c r="A14" s="11" t="s">
        <v>20</v>
      </c>
      <c r="B14" s="15"/>
      <c r="C14" s="15"/>
      <c r="D14" s="15"/>
      <c r="E14" s="15"/>
      <c r="F14" s="15"/>
      <c r="G14" s="15"/>
      <c r="H14" s="25">
        <f>[1]Juliol!AG9</f>
        <v>4725</v>
      </c>
      <c r="I14" s="25">
        <f>[1]Agost!AG9</f>
        <v>7305</v>
      </c>
      <c r="J14" s="25">
        <f>[1]Setembre!AF9</f>
        <v>8038</v>
      </c>
      <c r="K14" s="25">
        <f>[1]Octubre!AG4</f>
        <v>5272</v>
      </c>
      <c r="L14" s="25">
        <f>[1]Novembre!AF4</f>
        <v>9529</v>
      </c>
      <c r="M14" s="25">
        <f>[1]Desembre!AG4</f>
        <v>4671</v>
      </c>
      <c r="N14" s="26">
        <f>SUM(H14:M14)</f>
        <v>39540</v>
      </c>
    </row>
    <row r="15" spans="1:14" s="16" customFormat="1" x14ac:dyDescent="0.2">
      <c r="A15" s="11" t="s">
        <v>21</v>
      </c>
      <c r="B15" s="15"/>
      <c r="C15" s="15"/>
      <c r="D15" s="15"/>
      <c r="E15" s="15"/>
      <c r="F15" s="15"/>
      <c r="G15" s="15"/>
      <c r="H15" s="25">
        <f>[1]Juliol!AG10</f>
        <v>1110</v>
      </c>
      <c r="I15" s="25">
        <f>[1]Agost!AG10</f>
        <v>2862</v>
      </c>
      <c r="J15" s="25">
        <f>[1]Setembre!AF10</f>
        <v>2864</v>
      </c>
      <c r="K15" s="25">
        <f>[1]Octubre!AG5</f>
        <v>2612</v>
      </c>
      <c r="L15" s="25">
        <f>[1]Novembre!AF5</f>
        <v>4143</v>
      </c>
      <c r="M15" s="25">
        <f>[1]Desembre!AG5</f>
        <v>2329</v>
      </c>
      <c r="N15" s="26">
        <f t="shared" ref="N15:N17" si="2">SUM(H15:M15)</f>
        <v>15920</v>
      </c>
    </row>
    <row r="16" spans="1:14" s="16" customFormat="1" x14ac:dyDescent="0.2">
      <c r="A16" s="13" t="s">
        <v>17</v>
      </c>
      <c r="B16" s="15"/>
      <c r="C16" s="15"/>
      <c r="D16" s="15"/>
      <c r="E16" s="15"/>
      <c r="F16" s="15"/>
      <c r="G16" s="15"/>
      <c r="H16" s="25">
        <f>[1]Juliol!AG11</f>
        <v>139</v>
      </c>
      <c r="I16" s="25">
        <f>[1]Agost!AG11</f>
        <v>34</v>
      </c>
      <c r="J16" s="25">
        <f>[1]Setembre!AF11</f>
        <v>295</v>
      </c>
      <c r="K16" s="25">
        <f>[1]Octubre!AG6</f>
        <v>960</v>
      </c>
      <c r="L16" s="25">
        <f>[1]Novembre!AF6</f>
        <v>1364</v>
      </c>
      <c r="M16" s="25">
        <f>[1]Desembre!AG6</f>
        <v>83</v>
      </c>
      <c r="N16" s="26">
        <f t="shared" si="2"/>
        <v>2875</v>
      </c>
    </row>
    <row r="17" spans="1:14" s="24" customFormat="1" x14ac:dyDescent="0.2">
      <c r="A17" s="21" t="s">
        <v>18</v>
      </c>
      <c r="B17" s="22"/>
      <c r="C17" s="22"/>
      <c r="D17" s="22"/>
      <c r="E17" s="22"/>
      <c r="F17" s="22"/>
      <c r="G17" s="22"/>
      <c r="H17" s="22">
        <f>[1]Juliol!AG12</f>
        <v>0</v>
      </c>
      <c r="I17" s="22">
        <f>[1]Agost!AG12</f>
        <v>153</v>
      </c>
      <c r="J17" s="22">
        <f>[1]Setembre!AF12</f>
        <v>196</v>
      </c>
      <c r="K17" s="22">
        <f>[1]Octubre!AG7</f>
        <v>121</v>
      </c>
      <c r="L17" s="22">
        <f>[1]Novembre!AF7</f>
        <v>186</v>
      </c>
      <c r="M17" s="22">
        <f>[1]Desembre!AG7</f>
        <v>84</v>
      </c>
      <c r="N17" s="23">
        <f t="shared" si="2"/>
        <v>740</v>
      </c>
    </row>
    <row r="18" spans="1:14" s="24" customFormat="1" x14ac:dyDescent="0.2">
      <c r="A18" s="7" t="s">
        <v>23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>
        <f>[1]Novembre!AF8</f>
        <v>36736</v>
      </c>
      <c r="M18" s="18">
        <f>[1]Desembre!AG8</f>
        <v>29880</v>
      </c>
      <c r="N18" s="19">
        <f t="shared" ref="N18:N26" si="3">SUM(B18:M18)</f>
        <v>66616</v>
      </c>
    </row>
    <row r="19" spans="1:14" s="24" customFormat="1" x14ac:dyDescent="0.2">
      <c r="A19" s="13" t="s">
        <v>24</v>
      </c>
      <c r="B19" s="15"/>
      <c r="C19" s="15"/>
      <c r="D19" s="15"/>
      <c r="E19" s="25"/>
      <c r="F19" s="5"/>
      <c r="G19" s="5"/>
      <c r="H19" s="5"/>
      <c r="I19" s="5"/>
      <c r="J19" s="5"/>
      <c r="K19" s="15"/>
      <c r="L19" s="25">
        <f>[1]Novembre!AF9</f>
        <v>24262</v>
      </c>
      <c r="M19" s="25">
        <f>[1]Desembre!AG9</f>
        <v>19453</v>
      </c>
      <c r="N19" s="26">
        <f t="shared" si="3"/>
        <v>43715</v>
      </c>
    </row>
    <row r="20" spans="1:14" s="24" customFormat="1" x14ac:dyDescent="0.2">
      <c r="A20" s="13" t="s">
        <v>25</v>
      </c>
      <c r="B20" s="15"/>
      <c r="C20" s="15"/>
      <c r="D20" s="15"/>
      <c r="E20" s="25"/>
      <c r="F20" s="5"/>
      <c r="G20" s="5"/>
      <c r="H20" s="5"/>
      <c r="I20" s="5"/>
      <c r="J20" s="5"/>
      <c r="K20" s="15"/>
      <c r="L20" s="25">
        <f>[1]Novembre!AF10</f>
        <v>5298</v>
      </c>
      <c r="M20" s="25">
        <f>[1]Desembre!AG10</f>
        <v>5269</v>
      </c>
      <c r="N20" s="26">
        <f t="shared" si="3"/>
        <v>10567</v>
      </c>
    </row>
    <row r="21" spans="1:14" s="24" customFormat="1" x14ac:dyDescent="0.2">
      <c r="A21" s="13" t="s">
        <v>26</v>
      </c>
      <c r="B21" s="15"/>
      <c r="C21" s="15"/>
      <c r="D21" s="15"/>
      <c r="E21" s="25"/>
      <c r="F21" s="5"/>
      <c r="G21" s="5"/>
      <c r="H21" s="5"/>
      <c r="I21" s="5"/>
      <c r="J21" s="5"/>
      <c r="K21" s="15"/>
      <c r="L21" s="25">
        <f>[1]Novembre!AF11</f>
        <v>7176</v>
      </c>
      <c r="M21" s="25">
        <f>[1]Desembre!AG11</f>
        <v>5158</v>
      </c>
      <c r="N21" s="26">
        <f t="shared" si="3"/>
        <v>12334</v>
      </c>
    </row>
    <row r="22" spans="1:14" s="24" customFormat="1" x14ac:dyDescent="0.2">
      <c r="A22" s="7" t="s">
        <v>27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>
        <f>[1]Novembre!AF12</f>
        <v>11364</v>
      </c>
      <c r="M22" s="18">
        <f>[1]Desembre!AG12</f>
        <v>15572</v>
      </c>
      <c r="N22" s="19">
        <f t="shared" si="3"/>
        <v>26936</v>
      </c>
    </row>
    <row r="23" spans="1:14" s="24" customFormat="1" x14ac:dyDescent="0.2">
      <c r="A23" s="11" t="s">
        <v>20</v>
      </c>
      <c r="B23" s="15"/>
      <c r="C23" s="15"/>
      <c r="D23" s="15"/>
      <c r="E23" s="25"/>
      <c r="F23" s="5"/>
      <c r="G23" s="5"/>
      <c r="H23" s="5"/>
      <c r="I23" s="5"/>
      <c r="J23" s="5"/>
      <c r="K23" s="15"/>
      <c r="L23" s="25">
        <f>[1]Novembre!AF13</f>
        <v>6615</v>
      </c>
      <c r="M23" s="25">
        <f>[1]Desembre!AG13</f>
        <v>8767</v>
      </c>
      <c r="N23" s="26">
        <f t="shared" si="3"/>
        <v>15382</v>
      </c>
    </row>
    <row r="24" spans="1:14" s="24" customFormat="1" x14ac:dyDescent="0.2">
      <c r="A24" s="11" t="s">
        <v>21</v>
      </c>
      <c r="B24" s="15"/>
      <c r="C24" s="15"/>
      <c r="D24" s="15"/>
      <c r="E24" s="25"/>
      <c r="F24" s="5"/>
      <c r="G24" s="5"/>
      <c r="H24" s="5"/>
      <c r="I24" s="5"/>
      <c r="J24" s="5"/>
      <c r="K24" s="15"/>
      <c r="L24" s="25">
        <f>[1]Novembre!AF14</f>
        <v>2338</v>
      </c>
      <c r="M24" s="25">
        <f>[1]Desembre!AG14</f>
        <v>5408</v>
      </c>
      <c r="N24" s="26">
        <f t="shared" si="3"/>
        <v>7746</v>
      </c>
    </row>
    <row r="25" spans="1:14" s="24" customFormat="1" x14ac:dyDescent="0.2">
      <c r="A25" s="13" t="s">
        <v>17</v>
      </c>
      <c r="B25" s="15"/>
      <c r="C25" s="15"/>
      <c r="D25" s="15"/>
      <c r="E25" s="25"/>
      <c r="F25" s="5"/>
      <c r="G25" s="5"/>
      <c r="H25" s="5"/>
      <c r="I25" s="5"/>
      <c r="J25" s="5"/>
      <c r="K25" s="15"/>
      <c r="L25" s="25">
        <f>[1]Novembre!AF15</f>
        <v>1235</v>
      </c>
      <c r="M25" s="25">
        <f>[1]Desembre!AG15</f>
        <v>1397</v>
      </c>
      <c r="N25" s="26">
        <f t="shared" si="3"/>
        <v>2632</v>
      </c>
    </row>
    <row r="26" spans="1:14" s="24" customFormat="1" x14ac:dyDescent="0.2">
      <c r="A26" s="21" t="s">
        <v>18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>
        <f>[1]Novembre!AF16</f>
        <v>146</v>
      </c>
      <c r="M26" s="27">
        <f>[1]Desembre!AG16</f>
        <v>239</v>
      </c>
      <c r="N26" s="28">
        <f t="shared" si="3"/>
        <v>385</v>
      </c>
    </row>
    <row r="27" spans="1:14" s="16" customFormat="1" ht="13.5" thickBot="1" x14ac:dyDescent="0.25">
      <c r="A27" s="29"/>
      <c r="B27" s="15"/>
      <c r="C27" s="15"/>
      <c r="D27" s="15"/>
      <c r="E27" s="15"/>
      <c r="F27" s="15"/>
      <c r="G27" s="15"/>
      <c r="H27" s="25"/>
      <c r="I27" s="25"/>
      <c r="J27" s="25"/>
      <c r="K27" s="25"/>
      <c r="L27" s="25"/>
      <c r="M27" s="25"/>
      <c r="N27" s="30"/>
    </row>
    <row r="28" spans="1:14" s="16" customFormat="1" ht="13.5" thickBot="1" x14ac:dyDescent="0.25">
      <c r="A28" s="6"/>
      <c r="B28" s="31">
        <f>B8+B3</f>
        <v>17763</v>
      </c>
      <c r="C28" s="31">
        <f>C3</f>
        <v>25158</v>
      </c>
      <c r="D28" s="31">
        <f>D3+D8</f>
        <v>25081</v>
      </c>
      <c r="E28" s="31">
        <f t="shared" ref="E28:G28" si="4">E3+E8</f>
        <v>12813</v>
      </c>
      <c r="F28" s="31">
        <f t="shared" si="4"/>
        <v>13858</v>
      </c>
      <c r="G28" s="31">
        <f t="shared" si="4"/>
        <v>11349</v>
      </c>
      <c r="H28" s="31">
        <f>SUM(H8+H13)</f>
        <v>17538</v>
      </c>
      <c r="I28" s="31">
        <f>SUM(I8+I13)</f>
        <v>23681</v>
      </c>
      <c r="J28" s="31">
        <f>SUM(J8+J13)</f>
        <v>19098</v>
      </c>
      <c r="K28" s="31">
        <f>K13</f>
        <v>8844</v>
      </c>
      <c r="L28" s="31">
        <f>SUM(L13+L18+L22)</f>
        <v>63136</v>
      </c>
      <c r="M28" s="31">
        <f>SUM(M13+M18+M22)</f>
        <v>52535</v>
      </c>
      <c r="N28" s="32">
        <f>SUM(N3+N8+N18+N13+N22)</f>
        <v>290854</v>
      </c>
    </row>
    <row r="29" spans="1:14" s="16" customFormat="1" ht="13.5" thickBot="1" x14ac:dyDescent="0.25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s="16" customFormat="1" ht="13.5" thickBot="1" x14ac:dyDescent="0.25">
      <c r="A30" s="33" t="s">
        <v>28</v>
      </c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5"/>
    </row>
    <row r="31" spans="1:14" s="16" customFormat="1" x14ac:dyDescent="0.2">
      <c r="A31" s="36" t="s">
        <v>29</v>
      </c>
      <c r="B31" s="37">
        <f>[1]Gener!AG11</f>
        <v>129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>
        <f>[1]Desembre!AG29</f>
        <v>155</v>
      </c>
      <c r="N31" s="38">
        <f>SUM(B31:M31)</f>
        <v>284</v>
      </c>
    </row>
    <row r="32" spans="1:14" x14ac:dyDescent="0.2">
      <c r="A32" s="39" t="s">
        <v>30</v>
      </c>
      <c r="B32" s="5">
        <f>[1]Gener!AG12</f>
        <v>1679</v>
      </c>
      <c r="C32" s="5">
        <f>[1]Febrer!AE19</f>
        <v>1912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12">
        <f>SUM(B32:M32)</f>
        <v>3591</v>
      </c>
    </row>
    <row r="33" spans="1:14" x14ac:dyDescent="0.2">
      <c r="A33" s="39" t="s">
        <v>31</v>
      </c>
      <c r="B33" s="5">
        <f>[1]Gener!AG13</f>
        <v>384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12">
        <f>SUM(B33:M33)</f>
        <v>384</v>
      </c>
    </row>
    <row r="34" spans="1:14" x14ac:dyDescent="0.2">
      <c r="A34" s="39" t="s">
        <v>32</v>
      </c>
      <c r="B34" s="5">
        <f>[1]Gener!AG20</f>
        <v>446</v>
      </c>
      <c r="C34" s="5">
        <f>[1]Febrer!AE11</f>
        <v>464</v>
      </c>
      <c r="D34" s="5">
        <f>[1]Març!AG17</f>
        <v>221</v>
      </c>
      <c r="E34" s="5">
        <f>[1]Abril!AF12</f>
        <v>245</v>
      </c>
      <c r="F34" s="5">
        <f>[1]Maig!AG13</f>
        <v>234</v>
      </c>
      <c r="G34" s="5"/>
      <c r="H34" s="5"/>
      <c r="I34" s="5"/>
      <c r="J34" s="5">
        <f>[1]Setembre!AF25</f>
        <v>68</v>
      </c>
      <c r="K34" s="5"/>
      <c r="L34" s="5">
        <f>[1]Novembre!AF20</f>
        <v>58</v>
      </c>
      <c r="M34" s="5">
        <f>[1]Desembre!AG21</f>
        <v>13</v>
      </c>
      <c r="N34" s="12">
        <f t="shared" ref="N34:N97" si="5">SUM(B34:M34)</f>
        <v>1749</v>
      </c>
    </row>
    <row r="35" spans="1:14" x14ac:dyDescent="0.2">
      <c r="A35" s="39" t="s">
        <v>33</v>
      </c>
      <c r="B35" s="5">
        <f>[1]Gener!AG21</f>
        <v>12</v>
      </c>
      <c r="C35" s="5">
        <f>[1]Febrer!AE29</f>
        <v>10</v>
      </c>
      <c r="D35" s="5">
        <f>[1]Març!AG18</f>
        <v>15</v>
      </c>
      <c r="E35" s="5">
        <f>[1]Abril!AF13</f>
        <v>10</v>
      </c>
      <c r="F35" s="5">
        <f>[1]Maig!AG14</f>
        <v>7</v>
      </c>
      <c r="G35" s="5">
        <f>[1]Juny!AF14</f>
        <v>9</v>
      </c>
      <c r="H35" s="5">
        <f>[1]Juliol!AG16</f>
        <v>250</v>
      </c>
      <c r="I35" s="5"/>
      <c r="J35" s="5"/>
      <c r="K35" s="5">
        <f>[1]Octubre!AG30</f>
        <v>13</v>
      </c>
      <c r="L35" s="5">
        <f>[1]Novembre!AF40</f>
        <v>10</v>
      </c>
      <c r="M35" s="5"/>
      <c r="N35" s="12">
        <f t="shared" si="5"/>
        <v>336</v>
      </c>
    </row>
    <row r="36" spans="1:14" x14ac:dyDescent="0.2">
      <c r="A36" s="39" t="s">
        <v>34</v>
      </c>
      <c r="B36" s="5">
        <f>[1]Gener!AG14</f>
        <v>166</v>
      </c>
      <c r="C36" s="5">
        <f>[1]Febrer!AE17</f>
        <v>307</v>
      </c>
      <c r="D36" s="5">
        <f>[1]Març!AG19</f>
        <v>400</v>
      </c>
      <c r="E36" s="5">
        <f>[1]Abril!AF15</f>
        <v>326</v>
      </c>
      <c r="F36" s="5">
        <f>[1]Maig!AG16</f>
        <v>330</v>
      </c>
      <c r="G36" s="5">
        <f>[1]Juny!AF16</f>
        <v>186</v>
      </c>
      <c r="H36" s="5">
        <v>0</v>
      </c>
      <c r="I36" s="5"/>
      <c r="J36" s="5">
        <f>[1]Setembre!AF24</f>
        <v>315</v>
      </c>
      <c r="K36" s="5">
        <f>[1]Octubre!AG19</f>
        <v>250</v>
      </c>
      <c r="L36" s="5">
        <f>[1]Novembre!AF23</f>
        <v>212</v>
      </c>
      <c r="M36" s="5">
        <f>[1]Desembre!AG23</f>
        <v>326</v>
      </c>
      <c r="N36" s="12">
        <f t="shared" si="5"/>
        <v>2818</v>
      </c>
    </row>
    <row r="37" spans="1:14" x14ac:dyDescent="0.2">
      <c r="A37" s="39" t="s">
        <v>35</v>
      </c>
      <c r="B37" s="5">
        <f>[1]Gener!AG15</f>
        <v>48</v>
      </c>
      <c r="C37" s="5">
        <f>[1]Febrer!AE18</f>
        <v>23</v>
      </c>
      <c r="D37" s="5">
        <f>[1]Març!AG24</f>
        <v>34</v>
      </c>
      <c r="E37" s="5"/>
      <c r="F37" s="5"/>
      <c r="G37" s="5"/>
      <c r="H37" s="5"/>
      <c r="I37" s="5"/>
      <c r="J37" s="5"/>
      <c r="K37" s="5"/>
      <c r="L37" s="5"/>
      <c r="M37" s="5"/>
      <c r="N37" s="12">
        <f>SUM(B37:M37)</f>
        <v>105</v>
      </c>
    </row>
    <row r="38" spans="1:14" x14ac:dyDescent="0.2">
      <c r="A38" s="39" t="s">
        <v>36</v>
      </c>
      <c r="B38" s="5">
        <f>[1]Gener!AG16</f>
        <v>12</v>
      </c>
      <c r="C38" s="5">
        <f>[1]Febrer!AE13</f>
        <v>244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12">
        <f>SUM(B38:M38)</f>
        <v>256</v>
      </c>
    </row>
    <row r="39" spans="1:14" x14ac:dyDescent="0.2">
      <c r="A39" s="39" t="s">
        <v>37</v>
      </c>
      <c r="B39" s="5">
        <f>[1]Gener!AG17</f>
        <v>95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12">
        <f t="shared" si="5"/>
        <v>95</v>
      </c>
    </row>
    <row r="40" spans="1:14" x14ac:dyDescent="0.2">
      <c r="A40" s="39" t="s">
        <v>38</v>
      </c>
      <c r="B40" s="5">
        <f>[1]Gener!AG18</f>
        <v>561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12">
        <f t="shared" si="5"/>
        <v>561</v>
      </c>
    </row>
    <row r="41" spans="1:14" x14ac:dyDescent="0.2">
      <c r="A41" s="40" t="s">
        <v>39</v>
      </c>
      <c r="B41" s="5">
        <f>[1]Gener!AG19</f>
        <v>791</v>
      </c>
      <c r="C41" s="5">
        <f>[1]Febrer!AE24</f>
        <v>4107</v>
      </c>
      <c r="D41" s="5">
        <f>[1]Març!AG29</f>
        <v>1365</v>
      </c>
      <c r="E41" s="5">
        <f>[1]Abril!AF23</f>
        <v>294</v>
      </c>
      <c r="F41" s="5">
        <f>[1]Maig!AG12</f>
        <v>243</v>
      </c>
      <c r="G41" s="5">
        <f>[1]Juny!AF24</f>
        <v>709</v>
      </c>
      <c r="H41" s="5">
        <f>[1]Juliol!AG20</f>
        <v>605</v>
      </c>
      <c r="I41" s="5">
        <f>[1]Agost!AG18</f>
        <v>1234</v>
      </c>
      <c r="J41" s="5">
        <f>[1]Setembre!AF18</f>
        <v>2303</v>
      </c>
      <c r="K41" s="5">
        <f>[1]Octubre!AG13</f>
        <v>229</v>
      </c>
      <c r="L41" s="5">
        <f>[1]Novembre!AF35</f>
        <v>452</v>
      </c>
      <c r="M41" s="5">
        <f>[1]Desembre!AG30</f>
        <v>401</v>
      </c>
      <c r="N41" s="12">
        <f t="shared" si="5"/>
        <v>12733</v>
      </c>
    </row>
    <row r="42" spans="1:14" x14ac:dyDescent="0.2">
      <c r="A42" s="40" t="s">
        <v>40</v>
      </c>
      <c r="B42" s="5">
        <f>[1]Gener!AG22</f>
        <v>380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12">
        <f t="shared" si="5"/>
        <v>380</v>
      </c>
    </row>
    <row r="43" spans="1:14" x14ac:dyDescent="0.2">
      <c r="A43" s="40" t="s">
        <v>41</v>
      </c>
      <c r="B43" s="5">
        <f>[1]Gener!AG23</f>
        <v>338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12">
        <f t="shared" si="5"/>
        <v>338</v>
      </c>
    </row>
    <row r="44" spans="1:14" x14ac:dyDescent="0.2">
      <c r="A44" s="40" t="s">
        <v>42</v>
      </c>
      <c r="B44" s="5">
        <f>[1]Gener!AG24</f>
        <v>21</v>
      </c>
      <c r="C44" s="5">
        <f>[1]Febrer!AE14</f>
        <v>28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12">
        <f t="shared" si="5"/>
        <v>49</v>
      </c>
    </row>
    <row r="45" spans="1:14" x14ac:dyDescent="0.2">
      <c r="A45" s="40" t="s">
        <v>43</v>
      </c>
      <c r="B45" s="5">
        <f>[1]Gener!AG25</f>
        <v>84</v>
      </c>
      <c r="C45" s="5">
        <f>[1]Febrer!AE23</f>
        <v>124</v>
      </c>
      <c r="D45" s="5">
        <f>[1]Març!AG22</f>
        <v>20</v>
      </c>
      <c r="E45" s="5"/>
      <c r="F45" s="5"/>
      <c r="G45" s="5"/>
      <c r="H45" s="5"/>
      <c r="I45" s="5"/>
      <c r="J45" s="5"/>
      <c r="K45" s="5"/>
      <c r="L45" s="5"/>
      <c r="M45" s="5"/>
      <c r="N45" s="12">
        <f t="shared" si="5"/>
        <v>228</v>
      </c>
    </row>
    <row r="46" spans="1:14" x14ac:dyDescent="0.2">
      <c r="A46" s="40" t="s">
        <v>44</v>
      </c>
      <c r="B46" s="5">
        <f>[1]Gener!AG26</f>
        <v>313</v>
      </c>
      <c r="C46" s="5">
        <f>[1]Febrer!AE12</f>
        <v>2131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12">
        <f t="shared" si="5"/>
        <v>2444</v>
      </c>
    </row>
    <row r="47" spans="1:14" x14ac:dyDescent="0.2">
      <c r="A47" s="40" t="s">
        <v>45</v>
      </c>
      <c r="C47" s="5">
        <f>[1]Febrer!AE15</f>
        <v>106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12">
        <f t="shared" si="5"/>
        <v>106</v>
      </c>
    </row>
    <row r="48" spans="1:14" x14ac:dyDescent="0.2">
      <c r="A48" s="40" t="s">
        <v>46</v>
      </c>
      <c r="C48" s="5">
        <f>[1]Febrer!AE16</f>
        <v>106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12">
        <f t="shared" si="5"/>
        <v>106</v>
      </c>
    </row>
    <row r="49" spans="1:14" x14ac:dyDescent="0.2">
      <c r="A49" s="40" t="s">
        <v>47</v>
      </c>
      <c r="B49" s="5">
        <f>[1]Gener!AG27</f>
        <v>8</v>
      </c>
      <c r="C49" s="5">
        <f>[1]Febrer!AE20</f>
        <v>129</v>
      </c>
      <c r="D49" s="5">
        <f>[1]Març!AG28</f>
        <v>110</v>
      </c>
      <c r="E49" s="5"/>
      <c r="F49" s="5">
        <f>[1]Maig!AG25</f>
        <v>20</v>
      </c>
      <c r="G49" s="5">
        <f>[1]Juny!AF12</f>
        <v>59</v>
      </c>
      <c r="H49" s="5">
        <f>[1]Juliol!AG21</f>
        <v>42</v>
      </c>
      <c r="I49" s="5"/>
      <c r="J49" s="5"/>
      <c r="K49" s="5">
        <f>[1]Octubre!AG21</f>
        <v>47</v>
      </c>
      <c r="L49" s="5">
        <f>[1]Novembre!AF28</f>
        <v>122</v>
      </c>
      <c r="M49" s="5">
        <f>[1]Desembre!AG24</f>
        <v>16</v>
      </c>
      <c r="N49" s="12">
        <f t="shared" si="5"/>
        <v>553</v>
      </c>
    </row>
    <row r="50" spans="1:14" x14ac:dyDescent="0.2">
      <c r="A50" s="40" t="s">
        <v>48</v>
      </c>
      <c r="C50" s="5">
        <f>[1]Febrer!AE21</f>
        <v>980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12">
        <f t="shared" si="5"/>
        <v>980</v>
      </c>
    </row>
    <row r="51" spans="1:14" x14ac:dyDescent="0.2">
      <c r="A51" s="40" t="s">
        <v>49</v>
      </c>
      <c r="C51" s="5">
        <f>[1]Febrer!AE22</f>
        <v>204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12">
        <f t="shared" si="5"/>
        <v>204</v>
      </c>
    </row>
    <row r="52" spans="1:14" x14ac:dyDescent="0.2">
      <c r="A52" s="41" t="s">
        <v>50</v>
      </c>
      <c r="C52" s="5">
        <f>[1]Febrer!AE25</f>
        <v>750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12">
        <f t="shared" si="5"/>
        <v>750</v>
      </c>
    </row>
    <row r="53" spans="1:14" x14ac:dyDescent="0.2">
      <c r="A53" s="41" t="s">
        <v>51</v>
      </c>
      <c r="C53" s="5">
        <f>[1]Febrer!AE26</f>
        <v>450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12">
        <f t="shared" si="5"/>
        <v>450</v>
      </c>
    </row>
    <row r="54" spans="1:14" x14ac:dyDescent="0.2">
      <c r="A54" s="40" t="s">
        <v>52</v>
      </c>
      <c r="C54" s="5">
        <f>[1]Febrer!AE27</f>
        <v>899</v>
      </c>
      <c r="D54" s="5">
        <f>[1]Març!AG20</f>
        <v>2092</v>
      </c>
      <c r="E54" s="5">
        <f>[1]Abril!AF20</f>
        <v>517</v>
      </c>
      <c r="F54" s="5">
        <f>[1]Maig!AG21</f>
        <v>422</v>
      </c>
      <c r="G54" s="5">
        <f>[1]Juny!AF22</f>
        <v>53</v>
      </c>
      <c r="H54" s="5"/>
      <c r="I54" s="5"/>
      <c r="J54" s="5"/>
      <c r="K54" s="5"/>
      <c r="L54" s="5"/>
      <c r="M54" s="5"/>
      <c r="N54" s="12">
        <f t="shared" si="5"/>
        <v>3983</v>
      </c>
    </row>
    <row r="55" spans="1:14" x14ac:dyDescent="0.2">
      <c r="A55" s="40" t="s">
        <v>53</v>
      </c>
      <c r="C55" s="5">
        <f>[1]Febrer!AE28</f>
        <v>280</v>
      </c>
      <c r="D55" s="5">
        <f>[1]Març!AG21</f>
        <v>0</v>
      </c>
      <c r="E55" s="5">
        <f>[1]Abril!AF21</f>
        <v>0</v>
      </c>
      <c r="F55" s="5"/>
      <c r="G55" s="5"/>
      <c r="H55" s="5"/>
      <c r="I55" s="5"/>
      <c r="J55" s="5"/>
      <c r="K55" s="5"/>
      <c r="L55" s="5"/>
      <c r="M55" s="5"/>
      <c r="N55" s="12">
        <f t="shared" si="5"/>
        <v>280</v>
      </c>
    </row>
    <row r="56" spans="1:14" x14ac:dyDescent="0.2">
      <c r="A56" s="40" t="s">
        <v>54</v>
      </c>
      <c r="C56" s="5">
        <f>[1]Febrer!AE30</f>
        <v>75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12">
        <f t="shared" si="5"/>
        <v>75</v>
      </c>
    </row>
    <row r="57" spans="1:14" x14ac:dyDescent="0.2">
      <c r="A57" s="40" t="s">
        <v>55</v>
      </c>
      <c r="D57" s="5">
        <f>[1]Març!AG23</f>
        <v>150</v>
      </c>
      <c r="E57" s="5"/>
      <c r="F57" s="5"/>
      <c r="G57" s="5"/>
      <c r="H57" s="5"/>
      <c r="I57" s="5"/>
      <c r="J57" s="5"/>
      <c r="K57" s="5"/>
      <c r="L57" s="5"/>
      <c r="M57" s="5"/>
      <c r="N57" s="12">
        <f t="shared" si="5"/>
        <v>150</v>
      </c>
    </row>
    <row r="58" spans="1:14" x14ac:dyDescent="0.2">
      <c r="A58" s="40" t="s">
        <v>56</v>
      </c>
      <c r="D58" s="5">
        <f>[1]Març!AG25</f>
        <v>417</v>
      </c>
      <c r="E58" s="5"/>
      <c r="F58" s="5"/>
      <c r="G58" s="5"/>
      <c r="H58" s="5"/>
      <c r="I58" s="5"/>
      <c r="J58" s="5"/>
      <c r="K58" s="5"/>
      <c r="L58" s="5"/>
      <c r="M58" s="5"/>
      <c r="N58" s="12">
        <f t="shared" si="5"/>
        <v>417</v>
      </c>
    </row>
    <row r="59" spans="1:14" x14ac:dyDescent="0.2">
      <c r="A59" s="40" t="s">
        <v>57</v>
      </c>
      <c r="D59" s="5">
        <f>[1]Març!AG26</f>
        <v>248</v>
      </c>
      <c r="E59" s="5"/>
      <c r="F59" s="5"/>
      <c r="G59" s="5"/>
      <c r="H59" s="5"/>
      <c r="I59" s="5"/>
      <c r="J59" s="5"/>
      <c r="K59" s="5"/>
      <c r="L59" s="5"/>
      <c r="M59" s="5"/>
      <c r="N59" s="12">
        <f t="shared" si="5"/>
        <v>248</v>
      </c>
    </row>
    <row r="60" spans="1:14" x14ac:dyDescent="0.2">
      <c r="A60" s="40" t="s">
        <v>58</v>
      </c>
      <c r="D60" s="5">
        <f>[1]Març!AG27</f>
        <v>2815</v>
      </c>
      <c r="E60" s="5"/>
      <c r="F60" s="5"/>
      <c r="G60" s="5"/>
      <c r="H60" s="5"/>
      <c r="I60" s="5"/>
      <c r="J60" s="5"/>
      <c r="K60" s="5"/>
      <c r="L60" s="5"/>
      <c r="M60" s="5"/>
      <c r="N60" s="12">
        <f t="shared" si="5"/>
        <v>2815</v>
      </c>
    </row>
    <row r="61" spans="1:14" x14ac:dyDescent="0.2">
      <c r="A61" s="40" t="s">
        <v>59</v>
      </c>
      <c r="D61" s="5"/>
      <c r="E61" s="5">
        <f>[1]Abril!AF16</f>
        <v>8511</v>
      </c>
      <c r="F61" s="5"/>
      <c r="G61" s="5"/>
      <c r="H61" s="5"/>
      <c r="I61" s="5"/>
      <c r="J61" s="5"/>
      <c r="K61" s="5"/>
      <c r="L61" s="5"/>
      <c r="M61" s="5"/>
      <c r="N61" s="12">
        <f t="shared" si="5"/>
        <v>8511</v>
      </c>
    </row>
    <row r="62" spans="1:14" x14ac:dyDescent="0.2">
      <c r="A62" s="40" t="s">
        <v>60</v>
      </c>
      <c r="D62" s="5"/>
      <c r="E62" s="5">
        <f>[1]Abril!AF17</f>
        <v>62</v>
      </c>
      <c r="F62" s="5"/>
      <c r="G62" s="5"/>
      <c r="H62" s="5"/>
      <c r="I62" s="5"/>
      <c r="J62" s="5"/>
      <c r="K62" s="5"/>
      <c r="L62" s="5"/>
      <c r="M62" s="5"/>
      <c r="N62" s="12">
        <f t="shared" si="5"/>
        <v>62</v>
      </c>
    </row>
    <row r="63" spans="1:14" x14ac:dyDescent="0.2">
      <c r="A63" s="40" t="s">
        <v>61</v>
      </c>
      <c r="D63" s="5">
        <f>[1]Març!AG30</f>
        <v>1205</v>
      </c>
      <c r="E63" s="5">
        <f>[1]Abril!AF18</f>
        <v>1782</v>
      </c>
      <c r="F63" s="5">
        <f>[1]Maig!AG19</f>
        <v>2555</v>
      </c>
      <c r="G63" s="5">
        <f>[1]Juny!AF21</f>
        <v>1984</v>
      </c>
      <c r="H63" s="5">
        <f>[1]Juliol!AG17</f>
        <v>2313</v>
      </c>
      <c r="I63" s="5">
        <f>[1]Agost!AG17</f>
        <v>2740</v>
      </c>
      <c r="J63" s="5">
        <f>[1]Setembre!AF17</f>
        <v>1144</v>
      </c>
      <c r="K63" s="5"/>
      <c r="L63" s="5"/>
      <c r="M63" s="5"/>
      <c r="N63" s="12">
        <f t="shared" si="5"/>
        <v>13723</v>
      </c>
    </row>
    <row r="64" spans="1:14" x14ac:dyDescent="0.2">
      <c r="A64" s="40" t="s">
        <v>62</v>
      </c>
      <c r="D64" s="5"/>
      <c r="E64" s="5">
        <f>[1]Abril!AF22</f>
        <v>70</v>
      </c>
      <c r="F64" s="5"/>
      <c r="G64" s="5"/>
      <c r="H64" s="5"/>
      <c r="I64" s="5"/>
      <c r="J64" s="5"/>
      <c r="K64" s="5"/>
      <c r="L64" s="5"/>
      <c r="M64" s="5"/>
      <c r="N64" s="12">
        <f t="shared" si="5"/>
        <v>70</v>
      </c>
    </row>
    <row r="65" spans="1:14" x14ac:dyDescent="0.2">
      <c r="A65" s="40" t="s">
        <v>63</v>
      </c>
      <c r="D65" s="5"/>
      <c r="E65" s="5">
        <f>[1]Abril!AF24</f>
        <v>154</v>
      </c>
      <c r="F65" s="5">
        <f>[1]Maig!AG17</f>
        <v>75</v>
      </c>
      <c r="G65" s="5">
        <f>[1]Juny!AF17</f>
        <v>115</v>
      </c>
      <c r="H65" s="5"/>
      <c r="I65" s="5"/>
      <c r="J65" s="5"/>
      <c r="K65" s="5">
        <f>[1]Octubre!AG28</f>
        <v>181</v>
      </c>
      <c r="L65" s="5">
        <f>[1]Novembre!AF22</f>
        <v>95</v>
      </c>
      <c r="M65" s="5">
        <f>[1]Desembre!AG26</f>
        <v>185</v>
      </c>
      <c r="N65" s="12">
        <f t="shared" si="5"/>
        <v>805</v>
      </c>
    </row>
    <row r="66" spans="1:14" x14ac:dyDescent="0.2">
      <c r="A66" s="40" t="s">
        <v>64</v>
      </c>
      <c r="D66" s="5"/>
      <c r="E66" s="5">
        <f>[1]Abril!AF25</f>
        <v>24</v>
      </c>
      <c r="F66" s="5"/>
      <c r="G66" s="5"/>
      <c r="H66" s="5"/>
      <c r="I66" s="5"/>
      <c r="J66" s="5"/>
      <c r="K66" s="5"/>
      <c r="L66" s="5"/>
      <c r="M66" s="5"/>
      <c r="N66" s="12">
        <f t="shared" si="5"/>
        <v>24</v>
      </c>
    </row>
    <row r="67" spans="1:14" x14ac:dyDescent="0.2">
      <c r="A67" s="40" t="s">
        <v>65</v>
      </c>
      <c r="D67" s="5"/>
      <c r="E67" s="5"/>
      <c r="F67" s="5">
        <f>[1]Maig!AG18</f>
        <v>4945</v>
      </c>
      <c r="G67" s="5"/>
      <c r="H67" s="5"/>
      <c r="I67" s="5"/>
      <c r="J67" s="5"/>
      <c r="K67" s="5"/>
      <c r="L67" s="5"/>
      <c r="M67" s="5"/>
      <c r="N67" s="12">
        <f t="shared" si="5"/>
        <v>4945</v>
      </c>
    </row>
    <row r="68" spans="1:14" x14ac:dyDescent="0.2">
      <c r="A68" s="40" t="s">
        <v>66</v>
      </c>
      <c r="D68" s="5"/>
      <c r="E68" s="5"/>
      <c r="F68" s="5">
        <f>[1]Maig!AG22</f>
        <v>4385</v>
      </c>
      <c r="G68" s="5"/>
      <c r="H68" s="5"/>
      <c r="I68" s="5"/>
      <c r="J68" s="5"/>
      <c r="K68" s="5"/>
      <c r="L68" s="5"/>
      <c r="M68" s="5"/>
      <c r="N68" s="12">
        <f t="shared" si="5"/>
        <v>4385</v>
      </c>
    </row>
    <row r="69" spans="1:14" x14ac:dyDescent="0.2">
      <c r="A69" s="40" t="s">
        <v>67</v>
      </c>
      <c r="D69" s="5"/>
      <c r="E69" s="5"/>
      <c r="F69" s="5">
        <f>[1]Maig!AG23</f>
        <v>56</v>
      </c>
      <c r="G69" s="5"/>
      <c r="H69" s="5"/>
      <c r="I69" s="5"/>
      <c r="J69" s="5"/>
      <c r="K69" s="5"/>
      <c r="L69" s="5"/>
      <c r="M69" s="5"/>
      <c r="N69" s="12">
        <f t="shared" si="5"/>
        <v>56</v>
      </c>
    </row>
    <row r="70" spans="1:14" x14ac:dyDescent="0.2">
      <c r="A70" s="40" t="s">
        <v>68</v>
      </c>
      <c r="D70" s="5"/>
      <c r="E70" s="5"/>
      <c r="F70" s="5">
        <f>[1]Maig!AG26</f>
        <v>6517</v>
      </c>
      <c r="G70" s="5"/>
      <c r="H70" s="5"/>
      <c r="I70" s="5"/>
      <c r="J70" s="5"/>
      <c r="K70" s="5"/>
      <c r="L70" s="5"/>
      <c r="M70" s="5"/>
      <c r="N70" s="12">
        <f t="shared" si="5"/>
        <v>6517</v>
      </c>
    </row>
    <row r="71" spans="1:14" x14ac:dyDescent="0.2">
      <c r="A71" s="40" t="s">
        <v>69</v>
      </c>
      <c r="D71" s="5"/>
      <c r="E71" s="5"/>
      <c r="F71" s="5"/>
      <c r="G71" s="5">
        <f>[1]Juny!AF18</f>
        <v>1000</v>
      </c>
      <c r="H71" s="5"/>
      <c r="I71" s="5"/>
      <c r="J71" s="5"/>
      <c r="K71" s="5"/>
      <c r="L71" s="5"/>
      <c r="M71" s="5"/>
      <c r="N71" s="12">
        <f t="shared" si="5"/>
        <v>1000</v>
      </c>
    </row>
    <row r="72" spans="1:14" x14ac:dyDescent="0.2">
      <c r="A72" s="40" t="s">
        <v>70</v>
      </c>
      <c r="D72" s="5"/>
      <c r="E72" s="5"/>
      <c r="F72" s="5"/>
      <c r="G72" s="5">
        <f>[1]Juny!AF20</f>
        <v>325</v>
      </c>
      <c r="H72" s="5"/>
      <c r="I72" s="5"/>
      <c r="J72" s="5"/>
      <c r="K72" s="5"/>
      <c r="L72" s="5"/>
      <c r="M72" s="5"/>
      <c r="N72" s="12">
        <f t="shared" si="5"/>
        <v>325</v>
      </c>
    </row>
    <row r="73" spans="1:14" x14ac:dyDescent="0.2">
      <c r="A73" s="40" t="s">
        <v>71</v>
      </c>
      <c r="D73" s="5"/>
      <c r="E73" s="5"/>
      <c r="F73" s="5"/>
      <c r="G73" s="5">
        <f>[1]Juny!AF23</f>
        <v>4980</v>
      </c>
      <c r="H73" s="5"/>
      <c r="I73" s="5"/>
      <c r="J73" s="5"/>
      <c r="K73" s="5"/>
      <c r="L73" s="5"/>
      <c r="M73" s="5"/>
      <c r="N73" s="12">
        <f t="shared" si="5"/>
        <v>4980</v>
      </c>
    </row>
    <row r="74" spans="1:14" x14ac:dyDescent="0.2">
      <c r="A74" s="40" t="s">
        <v>72</v>
      </c>
      <c r="D74" s="5"/>
      <c r="E74" s="5"/>
      <c r="F74" s="5"/>
      <c r="G74" s="5">
        <f>[1]Juny!AF25</f>
        <v>136</v>
      </c>
      <c r="H74" s="5"/>
      <c r="I74" s="5"/>
      <c r="J74" s="5"/>
      <c r="K74" s="5"/>
      <c r="L74" s="5"/>
      <c r="M74" s="5"/>
      <c r="N74" s="12">
        <f t="shared" si="5"/>
        <v>136</v>
      </c>
    </row>
    <row r="75" spans="1:14" x14ac:dyDescent="0.2">
      <c r="A75" s="40" t="s">
        <v>73</v>
      </c>
      <c r="D75" s="5"/>
      <c r="E75" s="5"/>
      <c r="F75" s="5"/>
      <c r="G75" s="5">
        <f>[1]Juny!AF26</f>
        <v>225</v>
      </c>
      <c r="H75" s="5">
        <f>[1]Juliol!AG31</f>
        <v>500</v>
      </c>
      <c r="I75" s="5">
        <f>[1]Agost!AG22</f>
        <v>592</v>
      </c>
      <c r="J75" s="5">
        <f>[1]Setembre!AF21</f>
        <v>331</v>
      </c>
      <c r="K75" s="5"/>
      <c r="L75" s="5"/>
      <c r="M75" s="5"/>
      <c r="N75" s="12">
        <f t="shared" si="5"/>
        <v>1648</v>
      </c>
    </row>
    <row r="76" spans="1:14" x14ac:dyDescent="0.2">
      <c r="A76" s="40" t="s">
        <v>74</v>
      </c>
      <c r="D76" s="5"/>
      <c r="E76" s="5"/>
      <c r="F76" s="5"/>
      <c r="G76" s="5"/>
      <c r="H76" s="5">
        <f>[1]Juliol!AG18</f>
        <v>1184</v>
      </c>
      <c r="I76" s="5"/>
      <c r="J76" s="5"/>
      <c r="K76" s="5"/>
      <c r="L76" s="5"/>
      <c r="M76" s="5"/>
      <c r="N76" s="12">
        <f t="shared" si="5"/>
        <v>1184</v>
      </c>
    </row>
    <row r="77" spans="1:14" x14ac:dyDescent="0.2">
      <c r="A77" s="40" t="s">
        <v>75</v>
      </c>
      <c r="D77" s="5"/>
      <c r="E77" s="5"/>
      <c r="F77" s="5"/>
      <c r="G77" s="5"/>
      <c r="H77" s="5">
        <f>[1]Juliol!AG19</f>
        <v>62</v>
      </c>
      <c r="I77" s="5"/>
      <c r="J77" s="5"/>
      <c r="K77" s="5"/>
      <c r="L77" s="5"/>
      <c r="M77" s="5"/>
      <c r="N77" s="12">
        <f t="shared" si="5"/>
        <v>62</v>
      </c>
    </row>
    <row r="78" spans="1:14" x14ac:dyDescent="0.2">
      <c r="A78" s="40" t="s">
        <v>76</v>
      </c>
      <c r="D78" s="5"/>
      <c r="E78" s="5"/>
      <c r="F78" s="5"/>
      <c r="G78" s="5"/>
      <c r="H78" s="5">
        <f>[1]Juliol!AG23</f>
        <v>1114</v>
      </c>
      <c r="I78" s="5"/>
      <c r="J78" s="5"/>
      <c r="K78" s="5"/>
      <c r="L78" s="5"/>
      <c r="M78" s="5"/>
      <c r="N78" s="12">
        <f t="shared" si="5"/>
        <v>1114</v>
      </c>
    </row>
    <row r="79" spans="1:14" x14ac:dyDescent="0.2">
      <c r="A79" s="40" t="s">
        <v>77</v>
      </c>
      <c r="D79" s="5"/>
      <c r="E79" s="5"/>
      <c r="F79" s="5"/>
      <c r="G79" s="5"/>
      <c r="H79" s="5">
        <f>[1]Juliol!AG24</f>
        <v>854</v>
      </c>
      <c r="I79" s="5">
        <f>[1]Agost!AG19</f>
        <v>1319</v>
      </c>
      <c r="J79" s="5">
        <f>[1]Setembre!AF19</f>
        <v>1351</v>
      </c>
      <c r="K79" s="5">
        <f>[1]Octubre!AG14</f>
        <v>741</v>
      </c>
      <c r="L79" s="5">
        <f>[1]Novembre!AF24</f>
        <v>1209</v>
      </c>
      <c r="M79" s="5">
        <f>[1]Desembre!AG20</f>
        <v>571</v>
      </c>
      <c r="N79" s="12">
        <f t="shared" si="5"/>
        <v>6045</v>
      </c>
    </row>
    <row r="80" spans="1:14" x14ac:dyDescent="0.2">
      <c r="A80" s="40" t="s">
        <v>78</v>
      </c>
      <c r="D80" s="5"/>
      <c r="E80" s="5"/>
      <c r="F80" s="5"/>
      <c r="G80" s="5"/>
      <c r="H80" s="5">
        <f>[1]Juliol!AG25</f>
        <v>2</v>
      </c>
      <c r="I80" s="5">
        <f>[1]Agost!AG20</f>
        <v>18</v>
      </c>
      <c r="J80" s="5">
        <f>[1]Setembre!AF20</f>
        <v>0</v>
      </c>
      <c r="K80" s="5">
        <f>[1]Octubre!AG15</f>
        <v>32</v>
      </c>
      <c r="L80" s="5">
        <f>[1]Novembre!AF25</f>
        <v>22</v>
      </c>
      <c r="M80" s="5"/>
      <c r="N80" s="12">
        <f t="shared" si="5"/>
        <v>74</v>
      </c>
    </row>
    <row r="81" spans="1:14" x14ac:dyDescent="0.2">
      <c r="A81" s="40" t="s">
        <v>79</v>
      </c>
      <c r="D81" s="5"/>
      <c r="E81" s="5"/>
      <c r="F81" s="5"/>
      <c r="G81" s="5"/>
      <c r="H81" s="5">
        <f>[1]Juliol!AG26</f>
        <v>53</v>
      </c>
      <c r="I81" s="5"/>
      <c r="J81" s="5"/>
      <c r="K81" s="5"/>
      <c r="L81" s="5"/>
      <c r="M81" s="5"/>
      <c r="N81" s="12">
        <f t="shared" si="5"/>
        <v>53</v>
      </c>
    </row>
    <row r="82" spans="1:14" x14ac:dyDescent="0.2">
      <c r="A82" s="40" t="s">
        <v>80</v>
      </c>
      <c r="D82" s="5"/>
      <c r="E82" s="5"/>
      <c r="F82" s="5"/>
      <c r="G82" s="5"/>
      <c r="H82" s="5">
        <f>[1]Juliol!AG27</f>
        <v>117</v>
      </c>
      <c r="I82" s="5"/>
      <c r="J82" s="5"/>
      <c r="K82" s="5"/>
      <c r="L82" s="5"/>
      <c r="M82" s="5"/>
      <c r="N82" s="12">
        <f t="shared" si="5"/>
        <v>117</v>
      </c>
    </row>
    <row r="83" spans="1:14" x14ac:dyDescent="0.2">
      <c r="A83" s="40" t="s">
        <v>81</v>
      </c>
      <c r="D83" s="5"/>
      <c r="E83" s="5"/>
      <c r="F83" s="5"/>
      <c r="G83" s="5"/>
      <c r="H83" s="5">
        <f>[1]Juliol!AG28</f>
        <v>178</v>
      </c>
      <c r="I83" s="5">
        <f>[1]Agost!AG21</f>
        <v>466</v>
      </c>
      <c r="J83" s="5"/>
      <c r="K83" s="5"/>
      <c r="L83" s="5"/>
      <c r="M83" s="5"/>
      <c r="N83" s="12">
        <f t="shared" si="5"/>
        <v>644</v>
      </c>
    </row>
    <row r="84" spans="1:14" x14ac:dyDescent="0.2">
      <c r="A84" s="40" t="s">
        <v>82</v>
      </c>
      <c r="D84" s="5"/>
      <c r="E84" s="5"/>
      <c r="F84" s="5"/>
      <c r="G84" s="5"/>
      <c r="H84" s="5">
        <f>[1]Juliol!AG29</f>
        <v>60</v>
      </c>
      <c r="I84" s="5">
        <f>[1]Agost!AG16</f>
        <v>2177</v>
      </c>
      <c r="J84" s="5">
        <f>[1]Setembre!AF16</f>
        <v>241</v>
      </c>
      <c r="K84" s="5"/>
      <c r="L84" s="5"/>
      <c r="M84" s="5"/>
      <c r="N84" s="12">
        <f t="shared" si="5"/>
        <v>2478</v>
      </c>
    </row>
    <row r="85" spans="1:14" x14ac:dyDescent="0.2">
      <c r="A85" s="40" t="s">
        <v>83</v>
      </c>
      <c r="D85" s="5"/>
      <c r="E85" s="5"/>
      <c r="F85" s="5"/>
      <c r="G85" s="5"/>
      <c r="H85" s="5"/>
      <c r="I85" s="5"/>
      <c r="J85" s="5">
        <f>[1]Setembre!AF23</f>
        <v>26</v>
      </c>
      <c r="K85" s="5"/>
      <c r="L85" s="5"/>
      <c r="M85" s="5"/>
      <c r="N85" s="12">
        <f t="shared" si="5"/>
        <v>26</v>
      </c>
    </row>
    <row r="86" spans="1:14" x14ac:dyDescent="0.2">
      <c r="A86" s="40" t="s">
        <v>84</v>
      </c>
      <c r="D86" s="5"/>
      <c r="E86" s="5"/>
      <c r="F86" s="5"/>
      <c r="G86" s="5"/>
      <c r="H86" s="5"/>
      <c r="I86" s="5"/>
      <c r="J86" s="5">
        <f>[1]Setembre!AF26</f>
        <v>144</v>
      </c>
      <c r="K86" s="5"/>
      <c r="L86" s="5"/>
      <c r="M86" s="5"/>
      <c r="N86" s="12">
        <f t="shared" si="5"/>
        <v>144</v>
      </c>
    </row>
    <row r="87" spans="1:14" x14ac:dyDescent="0.2">
      <c r="A87" s="40" t="s">
        <v>85</v>
      </c>
      <c r="D87" s="5"/>
      <c r="E87" s="5"/>
      <c r="F87" s="5"/>
      <c r="G87" s="5"/>
      <c r="H87" s="5"/>
      <c r="I87" s="5"/>
      <c r="J87" s="5"/>
      <c r="K87" s="5">
        <f>[1]Octubre!AG16</f>
        <v>433</v>
      </c>
      <c r="L87" s="5"/>
      <c r="M87" s="5"/>
      <c r="N87" s="12">
        <f t="shared" si="5"/>
        <v>433</v>
      </c>
    </row>
    <row r="88" spans="1:14" x14ac:dyDescent="0.2">
      <c r="A88" s="40" t="s">
        <v>86</v>
      </c>
      <c r="D88" s="5"/>
      <c r="E88" s="5"/>
      <c r="F88" s="5"/>
      <c r="G88" s="5"/>
      <c r="H88" s="5"/>
      <c r="I88" s="5"/>
      <c r="J88" s="5"/>
      <c r="K88" s="5">
        <f>[1]Octubre!AG17</f>
        <v>95</v>
      </c>
      <c r="L88" s="5">
        <f>[1]Novembre!AF30</f>
        <v>59</v>
      </c>
      <c r="M88" s="5"/>
      <c r="N88" s="12">
        <f t="shared" si="5"/>
        <v>154</v>
      </c>
    </row>
    <row r="89" spans="1:14" x14ac:dyDescent="0.2">
      <c r="A89" s="40" t="s">
        <v>87</v>
      </c>
      <c r="D89" s="5"/>
      <c r="E89" s="5"/>
      <c r="F89" s="5"/>
      <c r="G89" s="5"/>
      <c r="H89" s="5"/>
      <c r="I89" s="5"/>
      <c r="J89" s="5"/>
      <c r="K89" s="5">
        <f>[1]Octubre!AG18</f>
        <v>159</v>
      </c>
      <c r="L89" s="5">
        <f>[1]Novembre!AF33</f>
        <v>121</v>
      </c>
      <c r="M89" s="5">
        <f>[1]Desembre!AG27</f>
        <v>110</v>
      </c>
      <c r="N89" s="12">
        <f t="shared" si="5"/>
        <v>390</v>
      </c>
    </row>
    <row r="90" spans="1:14" x14ac:dyDescent="0.2">
      <c r="A90" s="40" t="s">
        <v>88</v>
      </c>
      <c r="D90" s="5"/>
      <c r="E90" s="5"/>
      <c r="F90" s="5"/>
      <c r="G90" s="5"/>
      <c r="H90" s="5"/>
      <c r="I90" s="5"/>
      <c r="J90" s="5"/>
      <c r="K90" s="5">
        <f>[1]Octubre!AG22</f>
        <v>1314</v>
      </c>
      <c r="L90" s="5"/>
      <c r="M90" s="5"/>
      <c r="N90" s="12">
        <f t="shared" si="5"/>
        <v>1314</v>
      </c>
    </row>
    <row r="91" spans="1:14" x14ac:dyDescent="0.2">
      <c r="A91" s="40" t="s">
        <v>89</v>
      </c>
      <c r="D91" s="5"/>
      <c r="E91" s="5"/>
      <c r="F91" s="5"/>
      <c r="G91" s="5"/>
      <c r="H91" s="5"/>
      <c r="I91" s="5"/>
      <c r="J91" s="5"/>
      <c r="K91" s="5">
        <f>[1]Octubre!AG23</f>
        <v>110</v>
      </c>
      <c r="L91" s="5"/>
      <c r="M91" s="5"/>
      <c r="N91" s="12">
        <f t="shared" si="5"/>
        <v>110</v>
      </c>
    </row>
    <row r="92" spans="1:14" x14ac:dyDescent="0.2">
      <c r="A92" s="40" t="s">
        <v>90</v>
      </c>
      <c r="D92" s="5"/>
      <c r="E92" s="5"/>
      <c r="F92" s="5"/>
      <c r="G92" s="5"/>
      <c r="H92" s="5"/>
      <c r="I92" s="5"/>
      <c r="J92" s="5"/>
      <c r="K92" s="5">
        <f>[1]Octubre!AG24</f>
        <v>1948</v>
      </c>
      <c r="L92" s="5"/>
      <c r="M92" s="5"/>
      <c r="N92" s="12">
        <f t="shared" si="5"/>
        <v>1948</v>
      </c>
    </row>
    <row r="93" spans="1:14" x14ac:dyDescent="0.2">
      <c r="A93" s="40" t="s">
        <v>91</v>
      </c>
      <c r="D93" s="5"/>
      <c r="E93" s="5"/>
      <c r="F93" s="5"/>
      <c r="G93" s="5"/>
      <c r="H93" s="5"/>
      <c r="I93" s="5"/>
      <c r="J93" s="5"/>
      <c r="K93" s="5">
        <f>[1]Octubre!AG25</f>
        <v>80</v>
      </c>
      <c r="L93" s="5"/>
      <c r="M93" s="5"/>
      <c r="N93" s="12">
        <f t="shared" si="5"/>
        <v>80</v>
      </c>
    </row>
    <row r="94" spans="1:14" x14ac:dyDescent="0.2">
      <c r="A94" s="40" t="s">
        <v>92</v>
      </c>
      <c r="D94" s="5"/>
      <c r="E94" s="5"/>
      <c r="F94" s="5"/>
      <c r="G94" s="5"/>
      <c r="H94" s="5"/>
      <c r="I94" s="5"/>
      <c r="J94" s="5"/>
      <c r="K94" s="5">
        <f>[1]Octubre!AG26</f>
        <v>102</v>
      </c>
      <c r="L94" s="5">
        <f>[1]Novembre!AF21</f>
        <v>0</v>
      </c>
      <c r="M94" s="5"/>
      <c r="N94" s="12">
        <f t="shared" si="5"/>
        <v>102</v>
      </c>
    </row>
    <row r="95" spans="1:14" x14ac:dyDescent="0.2">
      <c r="A95" s="40" t="s">
        <v>93</v>
      </c>
      <c r="D95" s="5"/>
      <c r="E95" s="5"/>
      <c r="F95" s="5"/>
      <c r="G95" s="5"/>
      <c r="H95" s="5"/>
      <c r="I95" s="5"/>
      <c r="J95" s="5"/>
      <c r="K95" s="5">
        <f>[1]Octubre!AG27</f>
        <v>38</v>
      </c>
      <c r="L95" s="5"/>
      <c r="M95" s="5"/>
      <c r="N95" s="12">
        <f t="shared" si="5"/>
        <v>38</v>
      </c>
    </row>
    <row r="96" spans="1:14" x14ac:dyDescent="0.2">
      <c r="A96" s="40" t="s">
        <v>94</v>
      </c>
      <c r="D96" s="5"/>
      <c r="E96" s="5"/>
      <c r="F96" s="5"/>
      <c r="G96" s="5"/>
      <c r="H96" s="5"/>
      <c r="I96" s="5"/>
      <c r="J96" s="5"/>
      <c r="K96" s="5">
        <f>[1]Octubre!AG29</f>
        <v>55</v>
      </c>
      <c r="L96" s="5"/>
      <c r="M96" s="5"/>
      <c r="N96" s="12">
        <f t="shared" si="5"/>
        <v>55</v>
      </c>
    </row>
    <row r="97" spans="1:14" x14ac:dyDescent="0.2">
      <c r="A97" s="40" t="s">
        <v>95</v>
      </c>
      <c r="D97" s="5"/>
      <c r="E97" s="5">
        <f>[1]Abril!AF19</f>
        <v>20</v>
      </c>
      <c r="F97" s="5">
        <f>[1]Maig!AG20</f>
        <v>10</v>
      </c>
      <c r="G97" s="5">
        <f>[1]Juny!AF19</f>
        <v>20</v>
      </c>
      <c r="H97" s="5">
        <f>[1]Juliol!AG22</f>
        <v>10</v>
      </c>
      <c r="I97" s="5"/>
      <c r="J97" s="5">
        <f>[1]Setembre!AF22</f>
        <v>20</v>
      </c>
      <c r="K97" s="5">
        <f>[1]Octubre!AG20</f>
        <v>50</v>
      </c>
      <c r="L97" s="5">
        <f>[1]Novembre!AF31</f>
        <v>441</v>
      </c>
      <c r="M97" s="5"/>
      <c r="N97" s="12">
        <f t="shared" si="5"/>
        <v>571</v>
      </c>
    </row>
    <row r="98" spans="1:14" x14ac:dyDescent="0.2">
      <c r="A98" s="40" t="s">
        <v>96</v>
      </c>
      <c r="D98" s="5"/>
      <c r="E98" s="5"/>
      <c r="F98" s="5"/>
      <c r="G98" s="5"/>
      <c r="H98" s="5"/>
      <c r="I98" s="5"/>
      <c r="J98" s="5"/>
      <c r="K98" s="5"/>
      <c r="L98" s="5">
        <f>[1]Novembre!AF26</f>
        <v>34</v>
      </c>
      <c r="M98" s="5"/>
      <c r="N98" s="12">
        <f t="shared" ref="N98:N155" si="6">SUM(B98:M98)</f>
        <v>34</v>
      </c>
    </row>
    <row r="99" spans="1:14" x14ac:dyDescent="0.2">
      <c r="A99" s="40" t="s">
        <v>97</v>
      </c>
      <c r="D99" s="5"/>
      <c r="E99" s="5"/>
      <c r="F99" s="5"/>
      <c r="G99" s="5"/>
      <c r="H99" s="5"/>
      <c r="I99" s="5"/>
      <c r="J99" s="5"/>
      <c r="K99" s="5"/>
      <c r="L99" s="5">
        <f>[1]Novembre!AF27</f>
        <v>32</v>
      </c>
      <c r="M99" s="5"/>
      <c r="N99" s="12">
        <f t="shared" si="6"/>
        <v>32</v>
      </c>
    </row>
    <row r="100" spans="1:14" x14ac:dyDescent="0.2">
      <c r="A100" s="40" t="s">
        <v>98</v>
      </c>
      <c r="D100" s="5"/>
      <c r="E100" s="5"/>
      <c r="F100" s="5"/>
      <c r="G100" s="5"/>
      <c r="H100" s="5"/>
      <c r="I100" s="5"/>
      <c r="J100" s="5"/>
      <c r="K100" s="5"/>
      <c r="L100" s="5">
        <f>[1]Novembre!AF29</f>
        <v>108</v>
      </c>
      <c r="M100" s="5"/>
      <c r="N100" s="12">
        <f t="shared" si="6"/>
        <v>108</v>
      </c>
    </row>
    <row r="101" spans="1:14" x14ac:dyDescent="0.2">
      <c r="A101" s="40" t="s">
        <v>31</v>
      </c>
      <c r="D101" s="5"/>
      <c r="E101" s="5"/>
      <c r="F101" s="5"/>
      <c r="G101" s="5"/>
      <c r="H101" s="5"/>
      <c r="I101" s="5"/>
      <c r="J101" s="5"/>
      <c r="K101" s="5"/>
      <c r="L101" s="5">
        <f>[1]Novembre!AF32</f>
        <v>273</v>
      </c>
      <c r="M101" s="5"/>
      <c r="N101" s="12">
        <f t="shared" si="6"/>
        <v>273</v>
      </c>
    </row>
    <row r="102" spans="1:14" x14ac:dyDescent="0.2">
      <c r="A102" s="40" t="s">
        <v>99</v>
      </c>
      <c r="D102" s="5"/>
      <c r="E102" s="5"/>
      <c r="F102" s="5"/>
      <c r="G102" s="5"/>
      <c r="H102" s="5"/>
      <c r="I102" s="5"/>
      <c r="J102" s="5"/>
      <c r="K102" s="5"/>
      <c r="L102" s="5">
        <f>[1]Novembre!AF34</f>
        <v>5703</v>
      </c>
      <c r="M102" s="5"/>
      <c r="N102" s="12">
        <f t="shared" si="6"/>
        <v>5703</v>
      </c>
    </row>
    <row r="103" spans="1:14" x14ac:dyDescent="0.2">
      <c r="A103" s="40" t="s">
        <v>100</v>
      </c>
      <c r="D103" s="5"/>
      <c r="E103" s="5"/>
      <c r="F103" s="5"/>
      <c r="G103" s="5"/>
      <c r="H103" s="5"/>
      <c r="I103" s="5"/>
      <c r="J103" s="5"/>
      <c r="K103" s="5"/>
      <c r="L103" s="5">
        <f>[1]Novembre!AF36</f>
        <v>2668</v>
      </c>
      <c r="M103" s="5">
        <f>[1]Desembre!AG22</f>
        <v>3659</v>
      </c>
      <c r="N103" s="12">
        <f t="shared" si="6"/>
        <v>6327</v>
      </c>
    </row>
    <row r="104" spans="1:14" x14ac:dyDescent="0.2">
      <c r="A104" s="40" t="s">
        <v>101</v>
      </c>
      <c r="D104" s="5"/>
      <c r="E104" s="5"/>
      <c r="F104" s="5"/>
      <c r="G104" s="5"/>
      <c r="H104" s="5"/>
      <c r="I104" s="5"/>
      <c r="J104" s="5"/>
      <c r="K104" s="5"/>
      <c r="L104" s="5">
        <f>[1]Novembre!AF37</f>
        <v>369</v>
      </c>
      <c r="M104" s="5"/>
      <c r="N104" s="12">
        <f t="shared" si="6"/>
        <v>369</v>
      </c>
    </row>
    <row r="105" spans="1:14" x14ac:dyDescent="0.2">
      <c r="A105" s="40" t="s">
        <v>102</v>
      </c>
      <c r="D105" s="5"/>
      <c r="E105" s="5"/>
      <c r="F105" s="5"/>
      <c r="G105" s="5"/>
      <c r="H105" s="5"/>
      <c r="I105" s="5"/>
      <c r="J105" s="5"/>
      <c r="K105" s="5"/>
      <c r="L105" s="5">
        <f>[1]Novembre!AF38</f>
        <v>750</v>
      </c>
      <c r="M105" s="5"/>
      <c r="N105" s="12">
        <f t="shared" si="6"/>
        <v>750</v>
      </c>
    </row>
    <row r="106" spans="1:14" x14ac:dyDescent="0.2">
      <c r="A106" s="40" t="s">
        <v>103</v>
      </c>
      <c r="D106" s="5"/>
      <c r="E106" s="5"/>
      <c r="F106" s="5"/>
      <c r="G106" s="5"/>
      <c r="H106" s="5"/>
      <c r="I106" s="5"/>
      <c r="J106" s="5"/>
      <c r="K106" s="5"/>
      <c r="L106" s="5">
        <f>[1]Novembre!AF39</f>
        <v>565</v>
      </c>
      <c r="M106" s="5"/>
      <c r="N106" s="12">
        <f t="shared" si="6"/>
        <v>565</v>
      </c>
    </row>
    <row r="107" spans="1:14" x14ac:dyDescent="0.2">
      <c r="A107" s="40" t="s">
        <v>104</v>
      </c>
      <c r="D107" s="5"/>
      <c r="E107" s="5"/>
      <c r="F107" s="5"/>
      <c r="G107" s="5"/>
      <c r="H107" s="5"/>
      <c r="I107" s="5"/>
      <c r="J107" s="5"/>
      <c r="K107" s="5"/>
      <c r="L107" s="5"/>
      <c r="M107" s="5">
        <f>[1]Desembre!AG25</f>
        <v>474</v>
      </c>
      <c r="N107" s="12">
        <f t="shared" si="6"/>
        <v>474</v>
      </c>
    </row>
    <row r="108" spans="1:14" x14ac:dyDescent="0.2">
      <c r="A108" s="40" t="s">
        <v>105</v>
      </c>
      <c r="D108" s="5"/>
      <c r="E108" s="5"/>
      <c r="F108" s="5"/>
      <c r="G108" s="5"/>
      <c r="H108" s="5"/>
      <c r="I108" s="5"/>
      <c r="J108" s="5"/>
      <c r="K108" s="5"/>
      <c r="L108" s="5"/>
      <c r="M108" s="5">
        <f>[1]Desembre!AG28</f>
        <v>35</v>
      </c>
      <c r="N108" s="12">
        <f t="shared" si="6"/>
        <v>35</v>
      </c>
    </row>
    <row r="109" spans="1:14" x14ac:dyDescent="0.2">
      <c r="A109" s="40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12">
        <f t="shared" si="6"/>
        <v>0</v>
      </c>
    </row>
    <row r="110" spans="1:14" x14ac:dyDescent="0.2">
      <c r="A110" s="40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2">
        <f t="shared" si="6"/>
        <v>0</v>
      </c>
    </row>
    <row r="111" spans="1:14" x14ac:dyDescent="0.2">
      <c r="A111" s="40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2">
        <f t="shared" si="6"/>
        <v>0</v>
      </c>
    </row>
    <row r="112" spans="1:14" x14ac:dyDescent="0.2">
      <c r="A112" s="40" t="s">
        <v>106</v>
      </c>
      <c r="D112" s="5">
        <f>[1]Març!AG31</f>
        <v>32</v>
      </c>
      <c r="E112" s="5">
        <f>[1]Abril!AF26</f>
        <v>24</v>
      </c>
      <c r="F112" s="5">
        <f>[1]Maig!AG30</f>
        <v>22</v>
      </c>
      <c r="G112" s="5">
        <f>[1]Juny!AF27</f>
        <v>19</v>
      </c>
      <c r="H112" s="5">
        <f>[1]Juliol!AG32</f>
        <v>6</v>
      </c>
      <c r="I112" s="5"/>
      <c r="J112" s="5"/>
      <c r="K112" s="5">
        <f>[1]Octubre!AG33</f>
        <v>29</v>
      </c>
      <c r="L112" s="5">
        <f>[1]Novembre!AF42</f>
        <v>29</v>
      </c>
      <c r="M112" s="5"/>
      <c r="N112" s="12">
        <f t="shared" si="6"/>
        <v>161</v>
      </c>
    </row>
    <row r="113" spans="1:15" ht="13.5" thickBot="1" x14ac:dyDescent="0.25">
      <c r="A113" s="42" t="s">
        <v>107</v>
      </c>
      <c r="B113" s="35">
        <f>[1]Gener!AG28</f>
        <v>75</v>
      </c>
      <c r="C113" s="35">
        <f>[1]Febrer!AE37</f>
        <v>12</v>
      </c>
      <c r="D113" s="35">
        <f>[1]Març!AG32</f>
        <v>69</v>
      </c>
      <c r="E113" s="35">
        <f>[1]Abril!AF27</f>
        <v>65</v>
      </c>
      <c r="F113" s="35">
        <f>[1]Maig!AG31</f>
        <v>128</v>
      </c>
      <c r="G113" s="35">
        <f>[1]Juny!AF28</f>
        <v>89</v>
      </c>
      <c r="H113" s="35">
        <f>[1]Juliol!AG33</f>
        <v>0</v>
      </c>
      <c r="I113" s="35"/>
      <c r="J113" s="35">
        <f>[1]Setembre!AF28</f>
        <v>109</v>
      </c>
      <c r="K113" s="35">
        <f>[1]Octubre!AG34</f>
        <v>57</v>
      </c>
      <c r="L113" s="35">
        <f>[1]Novembre!AF43</f>
        <v>127</v>
      </c>
      <c r="M113" s="35">
        <f>[1]Desembre!AG32</f>
        <v>71</v>
      </c>
      <c r="N113" s="43">
        <f t="shared" si="6"/>
        <v>802</v>
      </c>
    </row>
    <row r="114" spans="1:15" ht="13.5" thickBot="1" x14ac:dyDescent="0.25">
      <c r="B114" s="31">
        <f t="shared" ref="B114:N114" si="7">SUM(B31:B113)</f>
        <v>5542</v>
      </c>
      <c r="C114" s="43">
        <f t="shared" si="7"/>
        <v>13341</v>
      </c>
      <c r="D114" s="43">
        <f t="shared" si="7"/>
        <v>9193</v>
      </c>
      <c r="E114" s="31">
        <f t="shared" si="7"/>
        <v>12104</v>
      </c>
      <c r="F114" s="31">
        <f t="shared" si="7"/>
        <v>19949</v>
      </c>
      <c r="G114" s="31">
        <f t="shared" si="7"/>
        <v>9909</v>
      </c>
      <c r="H114" s="31">
        <f t="shared" si="7"/>
        <v>7350</v>
      </c>
      <c r="I114" s="31">
        <f t="shared" si="7"/>
        <v>8546</v>
      </c>
      <c r="J114" s="31">
        <f>SUM(J31:J113)</f>
        <v>6052</v>
      </c>
      <c r="K114" s="31">
        <f t="shared" si="7"/>
        <v>5963</v>
      </c>
      <c r="L114" s="31">
        <f t="shared" si="7"/>
        <v>13459</v>
      </c>
      <c r="M114" s="31">
        <f>SUM(M31:M113)</f>
        <v>6016</v>
      </c>
      <c r="N114" s="32">
        <f t="shared" si="7"/>
        <v>117424</v>
      </c>
    </row>
    <row r="115" spans="1:15" ht="13.5" thickBot="1" x14ac:dyDescent="0.25"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44"/>
    </row>
    <row r="116" spans="1:15" ht="15.75" thickBot="1" x14ac:dyDescent="0.25">
      <c r="A116" s="45" t="s">
        <v>108</v>
      </c>
      <c r="D116" s="35"/>
      <c r="E116" s="5"/>
      <c r="F116" s="5"/>
      <c r="G116" s="5"/>
      <c r="H116" s="5"/>
      <c r="I116" s="5"/>
      <c r="J116" s="5"/>
      <c r="K116" s="5"/>
      <c r="L116" s="5"/>
      <c r="M116" s="5"/>
      <c r="N116" s="44"/>
      <c r="O116" s="5"/>
    </row>
    <row r="117" spans="1:15" x14ac:dyDescent="0.2">
      <c r="A117" s="36" t="s">
        <v>109</v>
      </c>
      <c r="B117" s="37">
        <f>[1]Gener!AG35</f>
        <v>343</v>
      </c>
      <c r="C117" s="37">
        <f>[1]Febrer!AE47</f>
        <v>275</v>
      </c>
      <c r="D117" s="5">
        <f>[1]Març!AG46</f>
        <v>201</v>
      </c>
      <c r="E117" s="37">
        <f>[1]Abril!AF33</f>
        <v>273</v>
      </c>
      <c r="F117" s="37">
        <f>[1]Maig!AG36</f>
        <v>350</v>
      </c>
      <c r="G117" s="37"/>
      <c r="H117" s="37"/>
      <c r="I117" s="37"/>
      <c r="J117" s="37">
        <f>[1]Setembre!AF35</f>
        <v>119</v>
      </c>
      <c r="K117" s="37">
        <f>[1]Octubre!AG43</f>
        <v>357</v>
      </c>
      <c r="L117" s="37">
        <f>[1]Novembre!AF48</f>
        <v>309</v>
      </c>
      <c r="M117" s="37"/>
      <c r="N117" s="38">
        <f>SUM(B117:M117)</f>
        <v>2227</v>
      </c>
    </row>
    <row r="118" spans="1:15" x14ac:dyDescent="0.2">
      <c r="A118" s="40" t="s">
        <v>110</v>
      </c>
      <c r="B118" s="5">
        <f>[1]Gener!AG32</f>
        <v>140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2">
        <f>SUM(B118:M118)</f>
        <v>140</v>
      </c>
    </row>
    <row r="119" spans="1:15" x14ac:dyDescent="0.2">
      <c r="A119" s="40" t="s">
        <v>111</v>
      </c>
      <c r="B119" s="5">
        <f>[1]Gener!AG33</f>
        <v>361</v>
      </c>
      <c r="D119" s="5"/>
      <c r="E119" s="5"/>
      <c r="F119" s="5">
        <v>150</v>
      </c>
      <c r="G119" s="5"/>
      <c r="H119" s="5"/>
      <c r="I119" s="5"/>
      <c r="J119" s="5">
        <f>[1]Setembre!AF34</f>
        <v>15</v>
      </c>
      <c r="K119" s="5">
        <f>[1]Octubre!AG38</f>
        <v>190</v>
      </c>
      <c r="L119" s="5">
        <f>[1]Novembre!AF52</f>
        <v>61</v>
      </c>
      <c r="M119" s="5"/>
      <c r="N119" s="12">
        <f t="shared" ref="N119:N152" si="8">SUM(B119:M119)</f>
        <v>777</v>
      </c>
    </row>
    <row r="120" spans="1:15" x14ac:dyDescent="0.2">
      <c r="A120" s="40" t="s">
        <v>112</v>
      </c>
      <c r="B120" s="5">
        <f>[1]Gener!AG34</f>
        <v>112</v>
      </c>
      <c r="D120" s="5"/>
      <c r="E120" s="5"/>
      <c r="F120" s="5">
        <f>[1]Maig!AG42</f>
        <v>25</v>
      </c>
      <c r="G120" s="5"/>
      <c r="H120" s="5"/>
      <c r="I120" s="5"/>
      <c r="J120" s="5"/>
      <c r="K120" s="5"/>
      <c r="L120" s="5"/>
      <c r="M120" s="5"/>
      <c r="N120" s="12">
        <f t="shared" si="8"/>
        <v>137</v>
      </c>
    </row>
    <row r="121" spans="1:15" x14ac:dyDescent="0.2">
      <c r="A121" s="40" t="s">
        <v>113</v>
      </c>
      <c r="B121" s="5">
        <f>[1]Gener!AG36</f>
        <v>64</v>
      </c>
      <c r="C121" s="5">
        <f>[1]Febrer!AE46</f>
        <v>109</v>
      </c>
      <c r="D121" s="5">
        <f>[1]Març!AG45</f>
        <v>123</v>
      </c>
      <c r="E121" s="5">
        <f>[1]Abril!AF32</f>
        <v>60</v>
      </c>
      <c r="F121" s="5"/>
      <c r="G121" s="5"/>
      <c r="H121" s="5"/>
      <c r="I121" s="5"/>
      <c r="J121" s="5"/>
      <c r="K121" s="5"/>
      <c r="L121" s="5"/>
      <c r="M121" s="5"/>
      <c r="N121" s="12">
        <f t="shared" si="8"/>
        <v>356</v>
      </c>
    </row>
    <row r="122" spans="1:15" x14ac:dyDescent="0.2">
      <c r="A122" s="40" t="s">
        <v>114</v>
      </c>
      <c r="B122" s="5">
        <f>[1]Gener!AG37</f>
        <v>93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2">
        <f t="shared" si="8"/>
        <v>93</v>
      </c>
    </row>
    <row r="123" spans="1:15" x14ac:dyDescent="0.2">
      <c r="A123" s="40" t="s">
        <v>115</v>
      </c>
      <c r="C123" s="5">
        <f>[1]Febrer!AE41</f>
        <v>553</v>
      </c>
      <c r="D123" s="5"/>
      <c r="E123" s="5"/>
      <c r="F123" s="5">
        <f>[1]Maig!AG41</f>
        <v>73</v>
      </c>
      <c r="G123" s="5">
        <f>[1]Juny!AF32</f>
        <v>300</v>
      </c>
      <c r="H123" s="5"/>
      <c r="I123" s="5"/>
      <c r="J123" s="5"/>
      <c r="K123" s="5">
        <f>[1]Octubre!AG42</f>
        <v>1236</v>
      </c>
      <c r="L123" s="5">
        <f>[1]Novembre!AF49</f>
        <v>247</v>
      </c>
      <c r="M123" s="5">
        <f>[1]Desembre!AG37</f>
        <v>98</v>
      </c>
      <c r="N123" s="12">
        <f t="shared" si="8"/>
        <v>2507</v>
      </c>
    </row>
    <row r="124" spans="1:15" x14ac:dyDescent="0.2">
      <c r="A124" s="40" t="s">
        <v>116</v>
      </c>
      <c r="B124" s="5">
        <f>[1]Gener!AG38</f>
        <v>62</v>
      </c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2">
        <f t="shared" si="8"/>
        <v>62</v>
      </c>
    </row>
    <row r="125" spans="1:15" x14ac:dyDescent="0.2">
      <c r="A125" s="40" t="s">
        <v>117</v>
      </c>
      <c r="B125" s="5">
        <f>[1]Gener!AG39</f>
        <v>45</v>
      </c>
      <c r="C125" s="5">
        <f>[1]Febrer!AE42</f>
        <v>100</v>
      </c>
      <c r="D125" s="6">
        <f>[1]Març!AG38</f>
        <v>30</v>
      </c>
      <c r="E125" s="5">
        <f>[1]Abril!AF34</f>
        <v>30</v>
      </c>
      <c r="F125" s="5">
        <f>[1]Maig!AG35</f>
        <v>0</v>
      </c>
      <c r="G125" s="5"/>
      <c r="H125" s="5"/>
      <c r="I125" s="5"/>
      <c r="J125" s="5"/>
      <c r="K125" s="5"/>
      <c r="L125" s="5"/>
      <c r="M125" s="5"/>
      <c r="N125" s="12">
        <f t="shared" si="8"/>
        <v>205</v>
      </c>
    </row>
    <row r="126" spans="1:15" x14ac:dyDescent="0.2">
      <c r="A126" s="40" t="s">
        <v>118</v>
      </c>
      <c r="D126" s="6">
        <f>[1]Març!AG36</f>
        <v>82</v>
      </c>
      <c r="E126" s="5"/>
      <c r="F126" s="5"/>
      <c r="G126" s="5"/>
      <c r="H126" s="5"/>
      <c r="I126" s="5"/>
      <c r="J126" s="5"/>
      <c r="K126" s="5"/>
      <c r="L126" s="5"/>
      <c r="M126" s="5"/>
      <c r="N126" s="12">
        <f t="shared" si="8"/>
        <v>82</v>
      </c>
    </row>
    <row r="127" spans="1:15" x14ac:dyDescent="0.2">
      <c r="A127" s="40" t="s">
        <v>119</v>
      </c>
      <c r="D127" s="6">
        <f>[1]Març!AG37</f>
        <v>138</v>
      </c>
      <c r="E127" s="5"/>
      <c r="F127" s="5"/>
      <c r="G127" s="5"/>
      <c r="H127" s="5"/>
      <c r="I127" s="5"/>
      <c r="J127" s="5"/>
      <c r="K127" s="5"/>
      <c r="L127" s="5"/>
      <c r="M127" s="5"/>
      <c r="N127" s="12">
        <f t="shared" si="8"/>
        <v>138</v>
      </c>
    </row>
    <row r="128" spans="1:15" x14ac:dyDescent="0.2">
      <c r="A128" s="40" t="s">
        <v>120</v>
      </c>
      <c r="D128" s="6">
        <f>[1]Març!AG40</f>
        <v>110</v>
      </c>
      <c r="E128" s="5"/>
      <c r="F128" s="5"/>
      <c r="G128" s="5"/>
      <c r="H128" s="5"/>
      <c r="I128" s="5"/>
      <c r="J128" s="5"/>
      <c r="K128" s="5"/>
      <c r="L128" s="5"/>
      <c r="M128" s="5"/>
      <c r="N128" s="12">
        <f t="shared" si="8"/>
        <v>110</v>
      </c>
    </row>
    <row r="129" spans="1:14" x14ac:dyDescent="0.2">
      <c r="A129" s="40" t="s">
        <v>121</v>
      </c>
      <c r="D129" s="5">
        <f>[1]Març!AG42</f>
        <v>240</v>
      </c>
      <c r="E129" s="5"/>
      <c r="F129" s="5"/>
      <c r="G129" s="5"/>
      <c r="H129" s="5"/>
      <c r="I129" s="5"/>
      <c r="J129" s="5"/>
      <c r="L129" s="5"/>
      <c r="M129" s="5"/>
      <c r="N129" s="12">
        <f t="shared" si="8"/>
        <v>240</v>
      </c>
    </row>
    <row r="130" spans="1:14" x14ac:dyDescent="0.2">
      <c r="A130" s="40" t="s">
        <v>122</v>
      </c>
      <c r="D130" s="5">
        <f>[1]Març!AG43</f>
        <v>22</v>
      </c>
      <c r="E130" s="5"/>
      <c r="F130" s="5"/>
      <c r="G130" s="5"/>
      <c r="H130" s="5"/>
      <c r="I130" s="5"/>
      <c r="J130" s="5"/>
      <c r="L130" s="5"/>
      <c r="M130" s="5"/>
      <c r="N130" s="12">
        <f t="shared" si="8"/>
        <v>22</v>
      </c>
    </row>
    <row r="131" spans="1:14" x14ac:dyDescent="0.2">
      <c r="A131" s="40" t="s">
        <v>123</v>
      </c>
      <c r="D131" s="5">
        <f>[1]Març!AG44</f>
        <v>20</v>
      </c>
      <c r="E131" s="5">
        <f>[1]Abril!AF36</f>
        <v>4</v>
      </c>
      <c r="F131" s="5"/>
      <c r="G131" s="5">
        <f>[1]Juny!AF38</f>
        <v>20</v>
      </c>
      <c r="H131" s="5"/>
      <c r="I131" s="5"/>
      <c r="J131" s="5"/>
      <c r="L131" s="5"/>
      <c r="M131" s="5"/>
      <c r="N131" s="12">
        <f t="shared" si="8"/>
        <v>44</v>
      </c>
    </row>
    <row r="132" spans="1:14" x14ac:dyDescent="0.2">
      <c r="A132" s="40" t="s">
        <v>124</v>
      </c>
      <c r="D132" s="5"/>
      <c r="E132" s="5">
        <f>[1]Abril!AF37</f>
        <v>245</v>
      </c>
      <c r="F132" s="5">
        <f>[1]Maig!AG37</f>
        <v>60</v>
      </c>
      <c r="G132" s="5">
        <f>[1]Juny!AF34</f>
        <v>93</v>
      </c>
      <c r="H132" s="5"/>
      <c r="I132" s="5"/>
      <c r="J132" s="5">
        <f>[1]Setembre!AF33</f>
        <v>12</v>
      </c>
      <c r="K132" s="6">
        <f>[1]Octubre!AG41</f>
        <v>252</v>
      </c>
      <c r="L132" s="5">
        <f>[1]Novembre!AF47</f>
        <v>70</v>
      </c>
      <c r="M132" s="5">
        <f>[1]Desembre!AG36</f>
        <v>28</v>
      </c>
      <c r="N132" s="12">
        <f t="shared" si="8"/>
        <v>760</v>
      </c>
    </row>
    <row r="133" spans="1:14" x14ac:dyDescent="0.2">
      <c r="A133" s="40" t="s">
        <v>125</v>
      </c>
      <c r="D133" s="5"/>
      <c r="E133" s="5">
        <f>[1]Abril!AF38</f>
        <v>36</v>
      </c>
      <c r="F133" s="5">
        <f>[1]Maig!AG38</f>
        <v>52</v>
      </c>
      <c r="G133" s="5">
        <f>[1]Juny!AF33</f>
        <v>11</v>
      </c>
      <c r="H133" s="5"/>
      <c r="I133" s="5"/>
      <c r="J133" s="5"/>
      <c r="L133" s="5"/>
      <c r="M133" s="5"/>
      <c r="N133" s="12">
        <f t="shared" si="8"/>
        <v>99</v>
      </c>
    </row>
    <row r="134" spans="1:14" x14ac:dyDescent="0.2">
      <c r="A134" s="40" t="s">
        <v>126</v>
      </c>
      <c r="D134" s="5">
        <f>[1]Març!AG41</f>
        <v>42</v>
      </c>
      <c r="E134" s="5"/>
      <c r="F134" s="5"/>
      <c r="G134" s="5"/>
      <c r="H134" s="5"/>
      <c r="I134" s="5"/>
      <c r="J134" s="5"/>
      <c r="L134" s="5"/>
      <c r="M134" s="5"/>
      <c r="N134" s="12">
        <f t="shared" si="8"/>
        <v>42</v>
      </c>
    </row>
    <row r="135" spans="1:14" x14ac:dyDescent="0.2">
      <c r="A135" s="40" t="s">
        <v>127</v>
      </c>
      <c r="D135" s="5"/>
      <c r="E135" s="5">
        <f>[1]Abril!AF35</f>
        <v>32</v>
      </c>
      <c r="F135" s="5"/>
      <c r="G135" s="5"/>
      <c r="H135" s="5"/>
      <c r="I135" s="5"/>
      <c r="J135" s="5"/>
      <c r="L135" s="5"/>
      <c r="M135" s="5"/>
      <c r="N135" s="12">
        <f t="shared" si="8"/>
        <v>32</v>
      </c>
    </row>
    <row r="136" spans="1:14" x14ac:dyDescent="0.2">
      <c r="A136" s="40" t="s">
        <v>128</v>
      </c>
      <c r="D136" s="5"/>
      <c r="E136" s="5"/>
      <c r="F136" s="5">
        <f>[1]Maig!AG40</f>
        <v>450</v>
      </c>
      <c r="G136" s="5"/>
      <c r="H136" s="5"/>
      <c r="I136" s="5"/>
      <c r="J136" s="5"/>
      <c r="L136" s="5"/>
      <c r="M136" s="5"/>
      <c r="N136" s="12">
        <f t="shared" si="8"/>
        <v>450</v>
      </c>
    </row>
    <row r="137" spans="1:14" x14ac:dyDescent="0.2">
      <c r="A137" s="40" t="s">
        <v>129</v>
      </c>
      <c r="D137" s="5"/>
      <c r="E137" s="5"/>
      <c r="F137" s="5"/>
      <c r="G137" s="5">
        <f>[1]Juny!AF37</f>
        <v>112</v>
      </c>
      <c r="H137" s="5"/>
      <c r="I137" s="5"/>
      <c r="J137" s="5"/>
      <c r="L137" s="5"/>
      <c r="M137" s="5"/>
      <c r="N137" s="12">
        <f t="shared" si="8"/>
        <v>112</v>
      </c>
    </row>
    <row r="138" spans="1:14" x14ac:dyDescent="0.2">
      <c r="A138" s="40" t="s">
        <v>130</v>
      </c>
      <c r="D138" s="5"/>
      <c r="E138" s="5"/>
      <c r="F138" s="5"/>
      <c r="G138" s="5">
        <f>[1]Juny!AF35</f>
        <v>216</v>
      </c>
      <c r="H138" s="5">
        <f>[1]Juliol!AG37</f>
        <v>810</v>
      </c>
      <c r="I138" s="5"/>
      <c r="J138" s="5"/>
      <c r="L138" s="5"/>
      <c r="M138" s="5"/>
      <c r="N138" s="12">
        <f t="shared" si="8"/>
        <v>1026</v>
      </c>
    </row>
    <row r="139" spans="1:14" x14ac:dyDescent="0.2">
      <c r="A139" s="40" t="s">
        <v>131</v>
      </c>
      <c r="D139" s="5"/>
      <c r="E139" s="5"/>
      <c r="F139" s="5"/>
      <c r="G139" s="5">
        <f>[1]Juny!AF36</f>
        <v>110</v>
      </c>
      <c r="H139" s="5">
        <f>[1]Juliol!AG38</f>
        <v>450</v>
      </c>
      <c r="I139" s="5"/>
      <c r="J139" s="5"/>
      <c r="L139" s="5"/>
      <c r="M139" s="5"/>
      <c r="N139" s="12">
        <f t="shared" si="8"/>
        <v>560</v>
      </c>
    </row>
    <row r="140" spans="1:14" x14ac:dyDescent="0.2">
      <c r="A140" s="40" t="s">
        <v>132</v>
      </c>
      <c r="D140" s="5"/>
      <c r="E140" s="5"/>
      <c r="F140" s="5"/>
      <c r="G140" s="5"/>
      <c r="H140" s="5">
        <f>[1]Juliol!AG39</f>
        <v>50</v>
      </c>
      <c r="I140" s="5"/>
      <c r="J140" s="5"/>
      <c r="L140" s="5"/>
      <c r="M140" s="5"/>
      <c r="N140" s="12">
        <f t="shared" si="8"/>
        <v>50</v>
      </c>
    </row>
    <row r="141" spans="1:14" x14ac:dyDescent="0.2">
      <c r="A141" s="40" t="s">
        <v>133</v>
      </c>
      <c r="D141" s="5"/>
      <c r="E141" s="5"/>
      <c r="F141" s="5"/>
      <c r="G141" s="5"/>
      <c r="H141" s="5"/>
      <c r="I141" s="5"/>
      <c r="J141" s="5"/>
      <c r="K141" s="6">
        <f>[1]Octubre!AG39</f>
        <v>75</v>
      </c>
      <c r="L141" s="5">
        <f>[1]Novembre!AF55</f>
        <v>25</v>
      </c>
      <c r="M141" s="5"/>
      <c r="N141" s="12">
        <f t="shared" si="8"/>
        <v>100</v>
      </c>
    </row>
    <row r="142" spans="1:14" x14ac:dyDescent="0.2">
      <c r="A142" s="40" t="s">
        <v>134</v>
      </c>
      <c r="D142" s="5"/>
      <c r="E142" s="5"/>
      <c r="F142" s="5"/>
      <c r="G142" s="5"/>
      <c r="H142" s="5"/>
      <c r="I142" s="5"/>
      <c r="J142" s="5"/>
      <c r="L142" s="5">
        <f>[1]Novembre!AF50</f>
        <v>32</v>
      </c>
      <c r="M142" s="5"/>
      <c r="N142" s="12">
        <f t="shared" si="8"/>
        <v>32</v>
      </c>
    </row>
    <row r="143" spans="1:14" x14ac:dyDescent="0.2">
      <c r="A143" s="40" t="s">
        <v>135</v>
      </c>
      <c r="D143" s="5"/>
      <c r="E143" s="5"/>
      <c r="F143" s="5"/>
      <c r="G143" s="5"/>
      <c r="H143" s="5"/>
      <c r="I143" s="5"/>
      <c r="J143" s="5"/>
      <c r="L143" s="5">
        <f>[1]Novembre!AF51</f>
        <v>35</v>
      </c>
      <c r="M143" s="5"/>
      <c r="N143" s="12">
        <f t="shared" si="8"/>
        <v>35</v>
      </c>
    </row>
    <row r="144" spans="1:14" x14ac:dyDescent="0.2">
      <c r="A144" s="40" t="s">
        <v>136</v>
      </c>
      <c r="D144" s="5"/>
      <c r="E144" s="5"/>
      <c r="F144" s="5"/>
      <c r="G144" s="5"/>
      <c r="H144" s="5"/>
      <c r="I144" s="5"/>
      <c r="J144" s="5"/>
      <c r="L144" s="5">
        <f>[1]Novembre!AF53</f>
        <v>18</v>
      </c>
      <c r="M144" s="5"/>
      <c r="N144" s="12">
        <f t="shared" si="8"/>
        <v>18</v>
      </c>
    </row>
    <row r="145" spans="1:14" x14ac:dyDescent="0.2">
      <c r="A145" s="40" t="s">
        <v>137</v>
      </c>
      <c r="D145" s="5"/>
      <c r="E145" s="5"/>
      <c r="F145" s="5"/>
      <c r="G145" s="5"/>
      <c r="H145" s="5"/>
      <c r="I145" s="5"/>
      <c r="J145" s="5"/>
      <c r="L145" s="5">
        <f>[1]Novembre!AF54</f>
        <v>0</v>
      </c>
      <c r="M145" s="5"/>
      <c r="N145" s="12">
        <f t="shared" si="8"/>
        <v>0</v>
      </c>
    </row>
    <row r="146" spans="1:14" x14ac:dyDescent="0.2">
      <c r="A146" s="40" t="s">
        <v>138</v>
      </c>
      <c r="D146" s="5"/>
      <c r="E146" s="5"/>
      <c r="F146" s="5"/>
      <c r="G146" s="5"/>
      <c r="H146" s="5"/>
      <c r="I146" s="5"/>
      <c r="J146" s="5"/>
      <c r="L146" s="5">
        <f>[1]Novembre!AF57</f>
        <v>124</v>
      </c>
      <c r="M146" s="5"/>
      <c r="N146" s="12">
        <f t="shared" si="8"/>
        <v>124</v>
      </c>
    </row>
    <row r="147" spans="1:14" x14ac:dyDescent="0.2">
      <c r="A147" s="40" t="s">
        <v>128</v>
      </c>
      <c r="D147" s="5"/>
      <c r="E147" s="5"/>
      <c r="F147" s="5"/>
      <c r="G147" s="5"/>
      <c r="H147" s="5"/>
      <c r="I147" s="5"/>
      <c r="J147" s="5"/>
      <c r="L147" s="5">
        <f>[1]Novembre!AF58</f>
        <v>45</v>
      </c>
      <c r="M147" s="5"/>
      <c r="N147" s="12">
        <f t="shared" si="8"/>
        <v>45</v>
      </c>
    </row>
    <row r="148" spans="1:14" x14ac:dyDescent="0.2">
      <c r="A148" s="40" t="s">
        <v>139</v>
      </c>
      <c r="D148" s="5"/>
      <c r="E148" s="5"/>
      <c r="F148" s="5"/>
      <c r="G148" s="5"/>
      <c r="H148" s="5"/>
      <c r="I148" s="5"/>
      <c r="J148" s="5"/>
      <c r="L148" s="5">
        <f>[1]Novembre!AF59</f>
        <v>70</v>
      </c>
      <c r="M148" s="5"/>
      <c r="N148" s="12">
        <f t="shared" si="8"/>
        <v>70</v>
      </c>
    </row>
    <row r="149" spans="1:14" x14ac:dyDescent="0.2">
      <c r="A149" s="40" t="s">
        <v>140</v>
      </c>
      <c r="D149" s="5"/>
      <c r="E149" s="5"/>
      <c r="F149" s="5"/>
      <c r="G149" s="5"/>
      <c r="H149" s="5"/>
      <c r="I149" s="5"/>
      <c r="J149" s="5"/>
      <c r="L149" s="5">
        <f>[1]Novembre!AF60</f>
        <v>120</v>
      </c>
      <c r="M149" s="5"/>
      <c r="N149" s="12">
        <f t="shared" si="8"/>
        <v>120</v>
      </c>
    </row>
    <row r="150" spans="1:14" x14ac:dyDescent="0.2">
      <c r="A150" s="40"/>
      <c r="D150" s="5"/>
      <c r="E150" s="5"/>
      <c r="F150" s="5"/>
      <c r="G150" s="5"/>
      <c r="H150" s="5"/>
      <c r="I150" s="5"/>
      <c r="J150" s="5"/>
      <c r="L150" s="5"/>
      <c r="M150" s="5"/>
      <c r="N150" s="12">
        <f t="shared" si="8"/>
        <v>0</v>
      </c>
    </row>
    <row r="151" spans="1:14" ht="13.5" thickBot="1" x14ac:dyDescent="0.25">
      <c r="A151" s="42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43">
        <f t="shared" si="8"/>
        <v>0</v>
      </c>
    </row>
    <row r="152" spans="1:14" ht="13.5" thickBot="1" x14ac:dyDescent="0.25">
      <c r="A152" s="9"/>
      <c r="B152" s="31">
        <f t="shared" ref="B152:M152" si="9">SUM(B117:B151)</f>
        <v>1220</v>
      </c>
      <c r="C152" s="31">
        <f t="shared" si="9"/>
        <v>1037</v>
      </c>
      <c r="D152" s="31">
        <f t="shared" si="9"/>
        <v>1008</v>
      </c>
      <c r="E152" s="31">
        <f t="shared" si="9"/>
        <v>680</v>
      </c>
      <c r="F152" s="31">
        <f t="shared" si="9"/>
        <v>1160</v>
      </c>
      <c r="G152" s="31">
        <f t="shared" si="9"/>
        <v>862</v>
      </c>
      <c r="H152" s="31">
        <f t="shared" si="9"/>
        <v>1310</v>
      </c>
      <c r="I152" s="31">
        <f t="shared" si="9"/>
        <v>0</v>
      </c>
      <c r="J152" s="31">
        <f t="shared" si="9"/>
        <v>146</v>
      </c>
      <c r="K152" s="31">
        <f t="shared" si="9"/>
        <v>2110</v>
      </c>
      <c r="L152" s="31">
        <f t="shared" si="9"/>
        <v>1156</v>
      </c>
      <c r="M152" s="31">
        <f t="shared" si="9"/>
        <v>126</v>
      </c>
      <c r="N152" s="32">
        <f t="shared" si="8"/>
        <v>10815</v>
      </c>
    </row>
    <row r="153" spans="1:14" ht="13.5" thickBot="1" x14ac:dyDescent="0.25">
      <c r="A153" s="4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ht="13.5" thickBot="1" x14ac:dyDescent="0.25">
      <c r="A154" s="4" t="s">
        <v>141</v>
      </c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36" t="s">
        <v>142</v>
      </c>
      <c r="B155" s="47">
        <f>[1]Gener!AG43</f>
        <v>165</v>
      </c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8">
        <f t="shared" ref="N155:N164" si="10">SUM(B155:M155)</f>
        <v>165</v>
      </c>
    </row>
    <row r="156" spans="1:14" x14ac:dyDescent="0.2">
      <c r="A156" s="40" t="s">
        <v>143</v>
      </c>
      <c r="B156" s="48">
        <f>[1]Gener!AG44</f>
        <v>257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2">
        <f t="shared" si="10"/>
        <v>257</v>
      </c>
    </row>
    <row r="157" spans="1:14" x14ac:dyDescent="0.2">
      <c r="A157" s="40" t="s">
        <v>144</v>
      </c>
      <c r="B157" s="48">
        <f>[1]Gener!AG45</f>
        <v>307</v>
      </c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2">
        <f t="shared" si="10"/>
        <v>307</v>
      </c>
    </row>
    <row r="158" spans="1:14" x14ac:dyDescent="0.2">
      <c r="A158" s="39" t="s">
        <v>145</v>
      </c>
      <c r="B158" s="48">
        <f>[1]Gener!AG46</f>
        <v>202</v>
      </c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2">
        <f t="shared" si="10"/>
        <v>202</v>
      </c>
    </row>
    <row r="159" spans="1:14" x14ac:dyDescent="0.2">
      <c r="A159" s="39" t="s">
        <v>146</v>
      </c>
      <c r="B159" s="48"/>
      <c r="C159" s="5">
        <f>[1]Febrer!AE51</f>
        <v>266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2">
        <f t="shared" si="10"/>
        <v>266</v>
      </c>
    </row>
    <row r="160" spans="1:14" x14ac:dyDescent="0.2">
      <c r="A160" s="39" t="s">
        <v>147</v>
      </c>
      <c r="B160" s="48"/>
      <c r="C160" s="5">
        <f>[1]Febrer!AE52</f>
        <v>71</v>
      </c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2">
        <f t="shared" si="10"/>
        <v>71</v>
      </c>
    </row>
    <row r="161" spans="1:14" x14ac:dyDescent="0.2">
      <c r="A161" s="39" t="s">
        <v>148</v>
      </c>
      <c r="B161" s="48"/>
      <c r="C161" s="5">
        <f>[1]Febrer!AE53</f>
        <v>30</v>
      </c>
      <c r="D161" s="5"/>
      <c r="E161" s="5"/>
      <c r="F161" s="5"/>
      <c r="G161" s="5">
        <f>[1]Juny!AF46</f>
        <v>30</v>
      </c>
      <c r="H161" s="5"/>
      <c r="I161" s="5"/>
      <c r="J161" s="5"/>
      <c r="K161" s="5"/>
      <c r="L161" s="5"/>
      <c r="M161" s="5"/>
      <c r="N161" s="12">
        <f t="shared" si="10"/>
        <v>60</v>
      </c>
    </row>
    <row r="162" spans="1:14" x14ac:dyDescent="0.2">
      <c r="A162" s="39" t="s">
        <v>149</v>
      </c>
      <c r="B162" s="48"/>
      <c r="C162" s="5">
        <f>[1]Febrer!AE54</f>
        <v>53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2">
        <f t="shared" si="10"/>
        <v>53</v>
      </c>
    </row>
    <row r="163" spans="1:14" x14ac:dyDescent="0.2">
      <c r="A163" s="39" t="s">
        <v>150</v>
      </c>
      <c r="B163" s="48"/>
      <c r="C163" s="5">
        <f>[1]Febrer!AE55</f>
        <v>111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2">
        <f t="shared" si="10"/>
        <v>111</v>
      </c>
    </row>
    <row r="164" spans="1:14" x14ac:dyDescent="0.2">
      <c r="A164" s="39" t="s">
        <v>151</v>
      </c>
      <c r="B164" s="48"/>
      <c r="C164" s="5">
        <f>[1]Febrer!AE56</f>
        <v>74</v>
      </c>
      <c r="D164" s="5"/>
      <c r="E164" s="5">
        <f>SUM([1]Abril!AF43+[1]Abril!AF44)</f>
        <v>244</v>
      </c>
      <c r="F164" s="5"/>
      <c r="G164" s="5"/>
      <c r="H164" s="5">
        <f>[1]Juliol!AG49</f>
        <v>166</v>
      </c>
      <c r="I164" s="5"/>
      <c r="J164" s="5"/>
      <c r="K164" s="5"/>
      <c r="L164" s="5"/>
      <c r="M164" s="5"/>
      <c r="N164" s="12">
        <f t="shared" si="10"/>
        <v>484</v>
      </c>
    </row>
    <row r="165" spans="1:14" x14ac:dyDescent="0.2">
      <c r="A165" s="40" t="s">
        <v>152</v>
      </c>
      <c r="B165" s="48"/>
      <c r="C165" s="5">
        <f>[1]Febrer!AE57</f>
        <v>22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2">
        <f t="shared" ref="N165:N226" si="11">SUM(B165:M165)</f>
        <v>22</v>
      </c>
    </row>
    <row r="166" spans="1:14" x14ac:dyDescent="0.2">
      <c r="A166" s="41" t="s">
        <v>153</v>
      </c>
      <c r="B166" s="48"/>
      <c r="C166" s="5">
        <f>[1]Febrer!AE58</f>
        <v>390</v>
      </c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12">
        <f t="shared" ref="N166:N223" si="12">SUM(B166:M166)</f>
        <v>390</v>
      </c>
    </row>
    <row r="167" spans="1:14" x14ac:dyDescent="0.2">
      <c r="A167" s="41" t="s">
        <v>154</v>
      </c>
      <c r="B167" s="48"/>
      <c r="C167" s="5">
        <f>[1]Febrer!AE59</f>
        <v>80</v>
      </c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12">
        <f t="shared" si="12"/>
        <v>80</v>
      </c>
    </row>
    <row r="168" spans="1:14" x14ac:dyDescent="0.2">
      <c r="A168" s="41" t="s">
        <v>155</v>
      </c>
      <c r="B168" s="48"/>
      <c r="C168" s="5">
        <f>[1]Febrer!AE60</f>
        <v>29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12">
        <f t="shared" si="12"/>
        <v>29</v>
      </c>
    </row>
    <row r="169" spans="1:14" x14ac:dyDescent="0.2">
      <c r="A169" s="41" t="s">
        <v>156</v>
      </c>
      <c r="B169" s="48"/>
      <c r="D169" s="5">
        <f>[1]Març!AG50</f>
        <v>171</v>
      </c>
      <c r="E169" s="5"/>
      <c r="F169" s="5"/>
      <c r="G169" s="5"/>
      <c r="H169" s="5"/>
      <c r="I169" s="5"/>
      <c r="J169" s="5"/>
      <c r="K169" s="5"/>
      <c r="L169" s="5"/>
      <c r="M169" s="5"/>
      <c r="N169" s="12">
        <f t="shared" si="12"/>
        <v>171</v>
      </c>
    </row>
    <row r="170" spans="1:14" x14ac:dyDescent="0.2">
      <c r="A170" s="41" t="s">
        <v>157</v>
      </c>
      <c r="B170" s="48"/>
      <c r="D170" s="5">
        <f>[1]Març!AG51</f>
        <v>190</v>
      </c>
      <c r="E170" s="5"/>
      <c r="F170" s="5"/>
      <c r="G170" s="5"/>
      <c r="H170" s="5"/>
      <c r="I170" s="5"/>
      <c r="J170" s="5"/>
      <c r="K170" s="5"/>
      <c r="L170" s="5"/>
      <c r="M170" s="5"/>
      <c r="N170" s="12">
        <f t="shared" si="12"/>
        <v>190</v>
      </c>
    </row>
    <row r="171" spans="1:14" x14ac:dyDescent="0.2">
      <c r="A171" s="41" t="s">
        <v>158</v>
      </c>
      <c r="B171" s="48"/>
      <c r="D171" s="5">
        <f>[1]Març!AG52</f>
        <v>243</v>
      </c>
      <c r="E171" s="5"/>
      <c r="F171" s="5"/>
      <c r="G171" s="5"/>
      <c r="H171" s="5"/>
      <c r="I171" s="5"/>
      <c r="J171" s="5"/>
      <c r="K171" s="5"/>
      <c r="L171" s="5"/>
      <c r="M171" s="5"/>
      <c r="N171" s="12">
        <f t="shared" si="12"/>
        <v>243</v>
      </c>
    </row>
    <row r="172" spans="1:14" x14ac:dyDescent="0.2">
      <c r="A172" s="41" t="s">
        <v>159</v>
      </c>
      <c r="B172" s="48"/>
      <c r="D172" s="5">
        <f>[1]Març!AG53</f>
        <v>469</v>
      </c>
      <c r="E172" s="5"/>
      <c r="F172" s="5"/>
      <c r="G172" s="5"/>
      <c r="H172" s="5"/>
      <c r="I172" s="5"/>
      <c r="J172" s="5"/>
      <c r="K172" s="5"/>
      <c r="L172" s="5"/>
      <c r="M172" s="5"/>
      <c r="N172" s="12">
        <f t="shared" si="12"/>
        <v>469</v>
      </c>
    </row>
    <row r="173" spans="1:14" x14ac:dyDescent="0.2">
      <c r="A173" s="41" t="s">
        <v>160</v>
      </c>
      <c r="B173" s="48"/>
      <c r="D173" s="5">
        <f>[1]Març!AG54</f>
        <v>103</v>
      </c>
      <c r="E173" s="5"/>
      <c r="F173" s="5"/>
      <c r="G173" s="5"/>
      <c r="H173" s="5"/>
      <c r="I173" s="5"/>
      <c r="J173" s="5"/>
      <c r="K173" s="5"/>
      <c r="L173" s="5"/>
      <c r="M173" s="5"/>
      <c r="N173" s="12">
        <f t="shared" si="12"/>
        <v>103</v>
      </c>
    </row>
    <row r="174" spans="1:14" x14ac:dyDescent="0.2">
      <c r="A174" s="41" t="s">
        <v>161</v>
      </c>
      <c r="B174" s="48"/>
      <c r="D174" s="5">
        <f>[1]Març!AG55</f>
        <v>376</v>
      </c>
      <c r="E174" s="5"/>
      <c r="F174" s="5"/>
      <c r="G174" s="5"/>
      <c r="H174" s="5"/>
      <c r="I174" s="5"/>
      <c r="J174" s="5"/>
      <c r="K174" s="5"/>
      <c r="L174" s="5"/>
      <c r="M174" s="5"/>
      <c r="N174" s="12">
        <f t="shared" si="12"/>
        <v>376</v>
      </c>
    </row>
    <row r="175" spans="1:14" x14ac:dyDescent="0.2">
      <c r="A175" s="41" t="s">
        <v>162</v>
      </c>
      <c r="B175" s="48"/>
      <c r="D175" s="5">
        <f>[1]Març!AG56</f>
        <v>120</v>
      </c>
      <c r="E175" s="5"/>
      <c r="F175" s="5"/>
      <c r="G175" s="5"/>
      <c r="H175" s="5"/>
      <c r="I175" s="5"/>
      <c r="J175" s="5"/>
      <c r="K175" s="5"/>
      <c r="L175" s="5"/>
      <c r="M175" s="5"/>
      <c r="N175" s="12">
        <f t="shared" si="12"/>
        <v>120</v>
      </c>
    </row>
    <row r="176" spans="1:14" x14ac:dyDescent="0.2">
      <c r="A176" s="41" t="s">
        <v>163</v>
      </c>
      <c r="B176" s="48"/>
      <c r="D176" s="5"/>
      <c r="E176" s="5">
        <f>[1]Abril!AF42</f>
        <v>88</v>
      </c>
      <c r="F176" s="5"/>
      <c r="G176" s="5"/>
      <c r="H176" s="5"/>
      <c r="I176" s="5"/>
      <c r="J176" s="5"/>
      <c r="K176" s="5"/>
      <c r="L176" s="5"/>
      <c r="M176" s="5"/>
      <c r="N176" s="12">
        <f t="shared" si="12"/>
        <v>88</v>
      </c>
    </row>
    <row r="177" spans="1:14" x14ac:dyDescent="0.2">
      <c r="A177" s="41" t="s">
        <v>164</v>
      </c>
      <c r="B177" s="48"/>
      <c r="D177" s="5"/>
      <c r="E177" s="5">
        <f>[1]Abril!AF45</f>
        <v>40</v>
      </c>
      <c r="F177" s="5"/>
      <c r="G177" s="5"/>
      <c r="H177" s="5"/>
      <c r="I177" s="5"/>
      <c r="J177" s="5"/>
      <c r="K177" s="5"/>
      <c r="L177" s="5"/>
      <c r="M177" s="5"/>
      <c r="N177" s="12">
        <f t="shared" si="12"/>
        <v>40</v>
      </c>
    </row>
    <row r="178" spans="1:14" x14ac:dyDescent="0.2">
      <c r="A178" s="41" t="s">
        <v>165</v>
      </c>
      <c r="B178" s="48"/>
      <c r="D178" s="5"/>
      <c r="E178" s="5">
        <f>[1]Abril!AF46</f>
        <v>258</v>
      </c>
      <c r="F178" s="5">
        <f>[1]Maig!AG48</f>
        <v>407</v>
      </c>
      <c r="G178" s="5">
        <f>[1]Juny!AF47</f>
        <v>266</v>
      </c>
      <c r="H178" s="5"/>
      <c r="I178" s="5"/>
      <c r="J178" s="5"/>
      <c r="K178" s="5"/>
      <c r="L178" s="5"/>
      <c r="M178" s="5"/>
      <c r="N178" s="12">
        <f t="shared" si="12"/>
        <v>931</v>
      </c>
    </row>
    <row r="179" spans="1:14" x14ac:dyDescent="0.2">
      <c r="A179" s="41" t="s">
        <v>166</v>
      </c>
      <c r="B179" s="48"/>
      <c r="D179" s="5"/>
      <c r="E179" s="5">
        <f>[1]Abril!AF47</f>
        <v>120</v>
      </c>
      <c r="F179" s="5"/>
      <c r="G179" s="5"/>
      <c r="H179" s="5"/>
      <c r="I179" s="5"/>
      <c r="J179" s="5"/>
      <c r="K179" s="5"/>
      <c r="L179" s="5"/>
      <c r="M179" s="5"/>
      <c r="N179" s="12">
        <f t="shared" si="12"/>
        <v>120</v>
      </c>
    </row>
    <row r="180" spans="1:14" x14ac:dyDescent="0.2">
      <c r="A180" s="41" t="s">
        <v>167</v>
      </c>
      <c r="B180" s="48"/>
      <c r="D180" s="5"/>
      <c r="E180" s="5">
        <f>[1]Abril!AF48</f>
        <v>98</v>
      </c>
      <c r="F180" s="5"/>
      <c r="G180" s="5"/>
      <c r="H180" s="5"/>
      <c r="I180" s="5"/>
      <c r="J180" s="5"/>
      <c r="K180" s="5"/>
      <c r="L180" s="5"/>
      <c r="M180" s="5"/>
      <c r="N180" s="12">
        <f t="shared" si="12"/>
        <v>98</v>
      </c>
    </row>
    <row r="181" spans="1:14" x14ac:dyDescent="0.2">
      <c r="A181" s="41" t="s">
        <v>168</v>
      </c>
      <c r="B181" s="48"/>
      <c r="D181" s="5"/>
      <c r="E181" s="5">
        <f>[1]Abril!AF49</f>
        <v>106</v>
      </c>
      <c r="F181" s="5"/>
      <c r="G181" s="5"/>
      <c r="H181" s="5"/>
      <c r="I181" s="5"/>
      <c r="J181" s="5"/>
      <c r="K181" s="5"/>
      <c r="L181" s="5"/>
      <c r="M181" s="5"/>
      <c r="N181" s="12">
        <f t="shared" si="12"/>
        <v>106</v>
      </c>
    </row>
    <row r="182" spans="1:14" x14ac:dyDescent="0.2">
      <c r="A182" s="41" t="s">
        <v>169</v>
      </c>
      <c r="B182" s="48"/>
      <c r="D182" s="5"/>
      <c r="E182" s="5"/>
      <c r="F182" s="5">
        <f>[1]Maig!AG46</f>
        <v>405</v>
      </c>
      <c r="G182" s="5"/>
      <c r="H182" s="5"/>
      <c r="I182" s="5"/>
      <c r="J182" s="5"/>
      <c r="K182" s="5"/>
      <c r="L182" s="5"/>
      <c r="M182" s="5"/>
      <c r="N182" s="12">
        <f t="shared" si="12"/>
        <v>405</v>
      </c>
    </row>
    <row r="183" spans="1:14" x14ac:dyDescent="0.2">
      <c r="A183" s="41" t="s">
        <v>170</v>
      </c>
      <c r="B183" s="48"/>
      <c r="D183" s="5"/>
      <c r="E183" s="5"/>
      <c r="F183" s="5">
        <f>[1]Maig!AG47</f>
        <v>128</v>
      </c>
      <c r="G183" s="5"/>
      <c r="H183" s="5"/>
      <c r="I183" s="5"/>
      <c r="J183" s="5"/>
      <c r="K183" s="5"/>
      <c r="L183" s="5"/>
      <c r="M183" s="5"/>
      <c r="N183" s="12">
        <f t="shared" si="12"/>
        <v>128</v>
      </c>
    </row>
    <row r="184" spans="1:14" x14ac:dyDescent="0.2">
      <c r="A184" s="41" t="s">
        <v>171</v>
      </c>
      <c r="B184" s="48"/>
      <c r="D184" s="5"/>
      <c r="E184" s="5"/>
      <c r="F184" s="5">
        <f>[1]Maig!AG49</f>
        <v>31</v>
      </c>
      <c r="G184" s="5"/>
      <c r="H184" s="5"/>
      <c r="I184" s="5"/>
      <c r="J184" s="5"/>
      <c r="K184" s="5"/>
      <c r="L184" s="5"/>
      <c r="M184" s="5"/>
      <c r="N184" s="12">
        <f t="shared" si="12"/>
        <v>31</v>
      </c>
    </row>
    <row r="185" spans="1:14" x14ac:dyDescent="0.2">
      <c r="A185" s="41" t="s">
        <v>172</v>
      </c>
      <c r="B185" s="48"/>
      <c r="D185" s="5"/>
      <c r="E185" s="5"/>
      <c r="F185" s="5">
        <f>[1]Maig!AG50</f>
        <v>110</v>
      </c>
      <c r="G185" s="5"/>
      <c r="H185" s="5"/>
      <c r="I185" s="5"/>
      <c r="J185" s="5"/>
      <c r="K185" s="5"/>
      <c r="L185" s="5"/>
      <c r="M185" s="5"/>
      <c r="N185" s="12">
        <f t="shared" si="12"/>
        <v>110</v>
      </c>
    </row>
    <row r="186" spans="1:14" x14ac:dyDescent="0.2">
      <c r="A186" s="41" t="s">
        <v>173</v>
      </c>
      <c r="B186" s="48"/>
      <c r="D186" s="5"/>
      <c r="E186" s="5"/>
      <c r="F186" s="5">
        <f>[1]Maig!AG51</f>
        <v>167</v>
      </c>
      <c r="G186" s="5"/>
      <c r="H186" s="5"/>
      <c r="I186" s="5"/>
      <c r="J186" s="5"/>
      <c r="K186" s="5"/>
      <c r="L186" s="5"/>
      <c r="M186" s="5"/>
      <c r="N186" s="12">
        <f t="shared" si="12"/>
        <v>167</v>
      </c>
    </row>
    <row r="187" spans="1:14" x14ac:dyDescent="0.2">
      <c r="A187" s="41" t="s">
        <v>174</v>
      </c>
      <c r="B187" s="48"/>
      <c r="D187" s="5"/>
      <c r="E187" s="5"/>
      <c r="F187" s="5"/>
      <c r="G187" s="5">
        <f>[1]Juny!AF43</f>
        <v>225</v>
      </c>
      <c r="H187" s="5"/>
      <c r="I187" s="5"/>
      <c r="J187" s="5"/>
      <c r="K187" s="5"/>
      <c r="L187" s="5"/>
      <c r="M187" s="5"/>
      <c r="N187" s="12">
        <f t="shared" si="12"/>
        <v>225</v>
      </c>
    </row>
    <row r="188" spans="1:14" x14ac:dyDescent="0.2">
      <c r="A188" s="41" t="s">
        <v>175</v>
      </c>
      <c r="B188" s="48"/>
      <c r="D188" s="5"/>
      <c r="E188" s="5"/>
      <c r="F188" s="5"/>
      <c r="G188" s="5">
        <f>[1]Juny!AF44</f>
        <v>776</v>
      </c>
      <c r="H188" s="5"/>
      <c r="I188" s="5"/>
      <c r="J188" s="5"/>
      <c r="K188" s="5"/>
      <c r="L188" s="5"/>
      <c r="M188" s="5"/>
      <c r="N188" s="12">
        <f t="shared" si="12"/>
        <v>776</v>
      </c>
    </row>
    <row r="189" spans="1:14" x14ac:dyDescent="0.2">
      <c r="A189" s="41" t="s">
        <v>176</v>
      </c>
      <c r="B189" s="48"/>
      <c r="D189" s="5"/>
      <c r="E189" s="5"/>
      <c r="F189" s="5"/>
      <c r="G189" s="5">
        <f>[1]Juny!AF45</f>
        <v>25</v>
      </c>
      <c r="H189" s="5"/>
      <c r="I189" s="5"/>
      <c r="J189" s="5"/>
      <c r="K189" s="5"/>
      <c r="L189" s="5"/>
      <c r="M189" s="5"/>
      <c r="N189" s="12">
        <f t="shared" si="12"/>
        <v>25</v>
      </c>
    </row>
    <row r="190" spans="1:14" x14ac:dyDescent="0.2">
      <c r="A190" s="41" t="s">
        <v>177</v>
      </c>
      <c r="B190" s="48"/>
      <c r="D190" s="5"/>
      <c r="E190" s="5"/>
      <c r="F190" s="5"/>
      <c r="G190" s="5">
        <f>[1]Juny!AF48</f>
        <v>64</v>
      </c>
      <c r="H190" s="5"/>
      <c r="I190" s="5"/>
      <c r="J190" s="5"/>
      <c r="K190" s="5"/>
      <c r="L190" s="5"/>
      <c r="M190" s="5"/>
      <c r="N190" s="12">
        <f t="shared" si="12"/>
        <v>64</v>
      </c>
    </row>
    <row r="191" spans="1:14" x14ac:dyDescent="0.2">
      <c r="A191" s="41" t="s">
        <v>178</v>
      </c>
      <c r="B191" s="48"/>
      <c r="D191" s="5"/>
      <c r="E191" s="5"/>
      <c r="F191" s="5"/>
      <c r="G191" s="5">
        <f>[1]Juny!AF49</f>
        <v>225</v>
      </c>
      <c r="H191" s="5"/>
      <c r="I191" s="5"/>
      <c r="J191" s="5"/>
      <c r="K191" s="5"/>
      <c r="L191" s="5"/>
      <c r="M191" s="5"/>
      <c r="N191" s="12">
        <f t="shared" si="12"/>
        <v>225</v>
      </c>
    </row>
    <row r="192" spans="1:14" x14ac:dyDescent="0.2">
      <c r="A192" s="41" t="s">
        <v>179</v>
      </c>
      <c r="B192" s="48"/>
      <c r="D192" s="5"/>
      <c r="E192" s="5"/>
      <c r="F192" s="5"/>
      <c r="G192" s="5">
        <f>[1]Juny!AF50</f>
        <v>45</v>
      </c>
      <c r="H192" s="5"/>
      <c r="I192" s="5"/>
      <c r="J192" s="5"/>
      <c r="K192" s="5"/>
      <c r="L192" s="5"/>
      <c r="M192" s="5"/>
      <c r="N192" s="12">
        <f t="shared" si="12"/>
        <v>45</v>
      </c>
    </row>
    <row r="193" spans="1:14" x14ac:dyDescent="0.2">
      <c r="A193" s="41" t="s">
        <v>180</v>
      </c>
      <c r="B193" s="48"/>
      <c r="D193" s="5"/>
      <c r="E193" s="5"/>
      <c r="F193" s="5"/>
      <c r="G193" s="5">
        <f>[1]Juny!AF51</f>
        <v>52</v>
      </c>
      <c r="H193" s="5"/>
      <c r="I193" s="5"/>
      <c r="J193" s="5"/>
      <c r="K193" s="5"/>
      <c r="L193" s="5"/>
      <c r="M193" s="5"/>
      <c r="N193" s="12">
        <f t="shared" si="12"/>
        <v>52</v>
      </c>
    </row>
    <row r="194" spans="1:14" x14ac:dyDescent="0.2">
      <c r="A194" s="41" t="s">
        <v>181</v>
      </c>
      <c r="B194" s="48"/>
      <c r="D194" s="5"/>
      <c r="E194" s="5"/>
      <c r="F194" s="5"/>
      <c r="G194" s="5">
        <f>[1]Juny!AF52</f>
        <v>35</v>
      </c>
      <c r="H194" s="5"/>
      <c r="I194" s="5"/>
      <c r="J194" s="5"/>
      <c r="K194" s="5"/>
      <c r="L194" s="5"/>
      <c r="M194" s="5"/>
      <c r="N194" s="12">
        <f t="shared" si="12"/>
        <v>35</v>
      </c>
    </row>
    <row r="195" spans="1:14" x14ac:dyDescent="0.2">
      <c r="A195" s="41" t="s">
        <v>182</v>
      </c>
      <c r="B195" s="48"/>
      <c r="D195" s="5"/>
      <c r="E195" s="5"/>
      <c r="F195" s="5"/>
      <c r="G195" s="5"/>
      <c r="H195" s="5">
        <f>[1]Juliol!AG46</f>
        <v>51</v>
      </c>
      <c r="I195" s="5"/>
      <c r="J195" s="5"/>
      <c r="K195" s="5"/>
      <c r="L195" s="5"/>
      <c r="M195" s="5"/>
      <c r="N195" s="12">
        <f t="shared" si="12"/>
        <v>51</v>
      </c>
    </row>
    <row r="196" spans="1:14" x14ac:dyDescent="0.2">
      <c r="A196" s="41" t="s">
        <v>183</v>
      </c>
      <c r="B196" s="48"/>
      <c r="D196" s="5"/>
      <c r="E196" s="5"/>
      <c r="F196" s="5"/>
      <c r="G196" s="5"/>
      <c r="H196" s="5">
        <f>[1]Juliol!AG47</f>
        <v>138</v>
      </c>
      <c r="I196" s="5"/>
      <c r="J196" s="5"/>
      <c r="K196" s="5"/>
      <c r="L196" s="5"/>
      <c r="M196" s="5"/>
      <c r="N196" s="12">
        <f t="shared" si="12"/>
        <v>138</v>
      </c>
    </row>
    <row r="197" spans="1:14" x14ac:dyDescent="0.2">
      <c r="A197" s="41" t="s">
        <v>184</v>
      </c>
      <c r="B197" s="48"/>
      <c r="D197" s="5"/>
      <c r="E197" s="5"/>
      <c r="F197" s="5"/>
      <c r="G197" s="5"/>
      <c r="H197" s="5">
        <f>[1]Juliol!AG48</f>
        <v>60</v>
      </c>
      <c r="I197" s="5"/>
      <c r="J197" s="5"/>
      <c r="K197" s="5"/>
      <c r="L197" s="5"/>
      <c r="M197" s="5"/>
      <c r="N197" s="12">
        <f t="shared" si="12"/>
        <v>60</v>
      </c>
    </row>
    <row r="198" spans="1:14" x14ac:dyDescent="0.2">
      <c r="A198" s="41" t="s">
        <v>185</v>
      </c>
      <c r="B198" s="48"/>
      <c r="D198" s="5"/>
      <c r="E198" s="5"/>
      <c r="F198" s="5"/>
      <c r="G198" s="5"/>
      <c r="H198" s="5"/>
      <c r="I198" s="5"/>
      <c r="J198" s="5">
        <f>[1]Setembre!AF40</f>
        <v>95</v>
      </c>
      <c r="K198" s="5"/>
      <c r="L198" s="5"/>
      <c r="M198" s="5"/>
      <c r="N198" s="12">
        <f t="shared" si="12"/>
        <v>95</v>
      </c>
    </row>
    <row r="199" spans="1:14" x14ac:dyDescent="0.2">
      <c r="A199" s="41" t="s">
        <v>186</v>
      </c>
      <c r="B199" s="48"/>
      <c r="D199" s="5"/>
      <c r="E199" s="5"/>
      <c r="F199" s="5"/>
      <c r="G199" s="5"/>
      <c r="H199" s="5"/>
      <c r="I199" s="5"/>
      <c r="J199" s="5">
        <f>[1]Setembre!AF41</f>
        <v>303</v>
      </c>
      <c r="K199" s="5"/>
      <c r="L199" s="5"/>
      <c r="M199" s="5"/>
      <c r="N199" s="12">
        <f t="shared" si="12"/>
        <v>303</v>
      </c>
    </row>
    <row r="200" spans="1:14" x14ac:dyDescent="0.2">
      <c r="A200" s="41" t="s">
        <v>187</v>
      </c>
      <c r="B200" s="48"/>
      <c r="D200" s="5"/>
      <c r="E200" s="5"/>
      <c r="F200" s="5"/>
      <c r="G200" s="5"/>
      <c r="H200" s="5"/>
      <c r="I200" s="5"/>
      <c r="J200" s="5">
        <f>[1]Setembre!AF42</f>
        <v>55</v>
      </c>
      <c r="K200" s="5"/>
      <c r="L200" s="5"/>
      <c r="M200" s="5"/>
      <c r="N200" s="12">
        <f t="shared" si="12"/>
        <v>55</v>
      </c>
    </row>
    <row r="201" spans="1:14" x14ac:dyDescent="0.2">
      <c r="A201" s="41" t="s">
        <v>188</v>
      </c>
      <c r="B201" s="48"/>
      <c r="D201" s="5"/>
      <c r="E201" s="5"/>
      <c r="F201" s="5"/>
      <c r="G201" s="5"/>
      <c r="H201" s="5"/>
      <c r="I201" s="5"/>
      <c r="J201" s="5">
        <f>[1]Setembre!AF43</f>
        <v>416</v>
      </c>
      <c r="K201" s="5"/>
      <c r="L201" s="5"/>
      <c r="M201" s="5"/>
      <c r="N201" s="12">
        <f t="shared" si="12"/>
        <v>416</v>
      </c>
    </row>
    <row r="202" spans="1:14" x14ac:dyDescent="0.2">
      <c r="A202" s="41" t="s">
        <v>189</v>
      </c>
      <c r="B202" s="48"/>
      <c r="D202" s="5"/>
      <c r="E202" s="5"/>
      <c r="F202" s="5"/>
      <c r="G202" s="5"/>
      <c r="H202" s="5"/>
      <c r="I202" s="5"/>
      <c r="J202" s="5">
        <f>[1]Setembre!AF44</f>
        <v>234</v>
      </c>
      <c r="K202" s="5"/>
      <c r="L202" s="5"/>
      <c r="M202" s="5"/>
      <c r="N202" s="12">
        <f t="shared" si="12"/>
        <v>234</v>
      </c>
    </row>
    <row r="203" spans="1:14" x14ac:dyDescent="0.2">
      <c r="A203" s="41" t="s">
        <v>190</v>
      </c>
      <c r="B203" s="48"/>
      <c r="D203" s="5"/>
      <c r="E203" s="5"/>
      <c r="F203" s="5"/>
      <c r="G203" s="5"/>
      <c r="H203" s="5"/>
      <c r="I203" s="5"/>
      <c r="J203" s="5">
        <f>[1]Setembre!AF45</f>
        <v>80</v>
      </c>
      <c r="K203" s="5"/>
      <c r="L203" s="5"/>
      <c r="M203" s="5"/>
      <c r="N203" s="12">
        <f t="shared" si="12"/>
        <v>80</v>
      </c>
    </row>
    <row r="204" spans="1:14" x14ac:dyDescent="0.2">
      <c r="A204" s="41" t="s">
        <v>191</v>
      </c>
      <c r="B204" s="48"/>
      <c r="D204" s="5"/>
      <c r="E204" s="5"/>
      <c r="F204" s="5"/>
      <c r="G204" s="5"/>
      <c r="H204" s="5"/>
      <c r="I204" s="5"/>
      <c r="J204" s="5">
        <f>[1]Setembre!AF46</f>
        <v>133</v>
      </c>
      <c r="K204" s="5"/>
      <c r="L204" s="5"/>
      <c r="M204" s="5"/>
      <c r="N204" s="12">
        <f t="shared" si="12"/>
        <v>133</v>
      </c>
    </row>
    <row r="205" spans="1:14" x14ac:dyDescent="0.2">
      <c r="A205" s="41" t="s">
        <v>192</v>
      </c>
      <c r="B205" s="48"/>
      <c r="D205" s="5"/>
      <c r="E205" s="5"/>
      <c r="F205" s="5"/>
      <c r="G205" s="5"/>
      <c r="H205" s="5"/>
      <c r="I205" s="5"/>
      <c r="J205" s="5">
        <f>[1]Setembre!AF47</f>
        <v>125</v>
      </c>
      <c r="K205" s="5"/>
      <c r="L205" s="5"/>
      <c r="M205" s="5"/>
      <c r="N205" s="12">
        <f t="shared" si="12"/>
        <v>125</v>
      </c>
    </row>
    <row r="206" spans="1:14" x14ac:dyDescent="0.2">
      <c r="A206" s="41" t="s">
        <v>193</v>
      </c>
      <c r="B206" s="48"/>
      <c r="D206" s="5"/>
      <c r="E206" s="5"/>
      <c r="F206" s="5"/>
      <c r="G206" s="5"/>
      <c r="H206" s="5"/>
      <c r="I206" s="5"/>
      <c r="J206" s="5"/>
      <c r="K206" s="5">
        <f>[1]Octubre!AG47</f>
        <v>8151</v>
      </c>
      <c r="L206" s="5"/>
      <c r="M206" s="5"/>
      <c r="N206" s="12">
        <f t="shared" si="12"/>
        <v>8151</v>
      </c>
    </row>
    <row r="207" spans="1:14" x14ac:dyDescent="0.2">
      <c r="A207" s="41" t="s">
        <v>194</v>
      </c>
      <c r="B207" s="48"/>
      <c r="D207" s="5"/>
      <c r="E207" s="5"/>
      <c r="F207" s="5"/>
      <c r="G207" s="5"/>
      <c r="H207" s="5"/>
      <c r="I207" s="5"/>
      <c r="J207" s="5"/>
      <c r="K207" s="5">
        <f>[1]Octubre!AG48</f>
        <v>450</v>
      </c>
      <c r="L207" s="5"/>
      <c r="M207" s="5"/>
      <c r="N207" s="12">
        <f t="shared" si="12"/>
        <v>450</v>
      </c>
    </row>
    <row r="208" spans="1:14" x14ac:dyDescent="0.2">
      <c r="A208" s="41" t="s">
        <v>195</v>
      </c>
      <c r="B208" s="48"/>
      <c r="D208" s="5"/>
      <c r="E208" s="5"/>
      <c r="F208" s="5"/>
      <c r="G208" s="5"/>
      <c r="H208" s="5"/>
      <c r="I208" s="5"/>
      <c r="J208" s="5"/>
      <c r="K208" s="5">
        <f>[1]Octubre!AG49</f>
        <v>109</v>
      </c>
      <c r="L208" s="5"/>
      <c r="M208" s="5"/>
      <c r="N208" s="12">
        <f t="shared" si="12"/>
        <v>109</v>
      </c>
    </row>
    <row r="209" spans="1:14" x14ac:dyDescent="0.2">
      <c r="A209" s="41" t="s">
        <v>196</v>
      </c>
      <c r="B209" s="48"/>
      <c r="D209" s="5"/>
      <c r="E209" s="5"/>
      <c r="F209" s="5"/>
      <c r="G209" s="5"/>
      <c r="H209" s="5"/>
      <c r="I209" s="5"/>
      <c r="J209" s="5"/>
      <c r="K209" s="5">
        <f>[1]Octubre!AG50</f>
        <v>210</v>
      </c>
      <c r="L209" s="5"/>
      <c r="M209" s="5"/>
      <c r="N209" s="12">
        <f t="shared" si="12"/>
        <v>210</v>
      </c>
    </row>
    <row r="210" spans="1:14" x14ac:dyDescent="0.2">
      <c r="A210" s="41" t="s">
        <v>197</v>
      </c>
      <c r="B210" s="48"/>
      <c r="D210" s="5"/>
      <c r="E210" s="5"/>
      <c r="F210" s="5"/>
      <c r="G210" s="5"/>
      <c r="H210" s="5"/>
      <c r="I210" s="5"/>
      <c r="J210" s="5"/>
      <c r="K210" s="5">
        <f>[1]Octubre!AG51</f>
        <v>160</v>
      </c>
      <c r="L210" s="5"/>
      <c r="M210" s="5"/>
      <c r="N210" s="12">
        <f t="shared" si="12"/>
        <v>160</v>
      </c>
    </row>
    <row r="211" spans="1:14" x14ac:dyDescent="0.2">
      <c r="A211" s="41" t="s">
        <v>198</v>
      </c>
      <c r="B211" s="48"/>
      <c r="D211" s="5"/>
      <c r="E211" s="5"/>
      <c r="F211" s="5"/>
      <c r="G211" s="5"/>
      <c r="H211" s="5"/>
      <c r="I211" s="5"/>
      <c r="J211" s="5"/>
      <c r="K211" s="5"/>
      <c r="L211" s="5">
        <f>[1]Novembre!AF66</f>
        <v>108</v>
      </c>
      <c r="M211" s="5"/>
      <c r="N211" s="12">
        <f t="shared" si="12"/>
        <v>108</v>
      </c>
    </row>
    <row r="212" spans="1:14" x14ac:dyDescent="0.2">
      <c r="A212" s="41" t="s">
        <v>199</v>
      </c>
      <c r="B212" s="48"/>
      <c r="D212" s="5"/>
      <c r="E212" s="5"/>
      <c r="F212" s="5"/>
      <c r="G212" s="5"/>
      <c r="H212" s="5"/>
      <c r="I212" s="5"/>
      <c r="J212" s="5"/>
      <c r="K212" s="5"/>
      <c r="L212" s="5">
        <f>[1]Novembre!AF67</f>
        <v>261</v>
      </c>
      <c r="M212" s="5"/>
      <c r="N212" s="12">
        <f t="shared" si="12"/>
        <v>261</v>
      </c>
    </row>
    <row r="213" spans="1:14" x14ac:dyDescent="0.2">
      <c r="A213" s="41" t="s">
        <v>200</v>
      </c>
      <c r="B213" s="48"/>
      <c r="D213" s="5"/>
      <c r="E213" s="5"/>
      <c r="F213" s="5"/>
      <c r="G213" s="5"/>
      <c r="H213" s="5"/>
      <c r="I213" s="5"/>
      <c r="J213" s="5"/>
      <c r="K213" s="5"/>
      <c r="L213" s="5">
        <f>[1]Novembre!AF68</f>
        <v>180</v>
      </c>
      <c r="M213" s="5"/>
      <c r="N213" s="12">
        <f t="shared" si="12"/>
        <v>180</v>
      </c>
    </row>
    <row r="214" spans="1:14" x14ac:dyDescent="0.2">
      <c r="A214" s="41" t="s">
        <v>201</v>
      </c>
      <c r="B214" s="48"/>
      <c r="D214" s="5"/>
      <c r="E214" s="5"/>
      <c r="F214" s="5"/>
      <c r="G214" s="5"/>
      <c r="H214" s="5"/>
      <c r="I214" s="5"/>
      <c r="J214" s="5"/>
      <c r="K214" s="5"/>
      <c r="L214" s="5">
        <f>[1]Novembre!AF69</f>
        <v>334</v>
      </c>
      <c r="M214" s="5"/>
      <c r="N214" s="12">
        <f t="shared" si="12"/>
        <v>334</v>
      </c>
    </row>
    <row r="215" spans="1:14" x14ac:dyDescent="0.2">
      <c r="A215" s="41" t="s">
        <v>202</v>
      </c>
      <c r="B215" s="48"/>
      <c r="D215" s="5"/>
      <c r="E215" s="5"/>
      <c r="F215" s="5"/>
      <c r="G215" s="5"/>
      <c r="H215" s="5"/>
      <c r="I215" s="5"/>
      <c r="J215" s="5"/>
      <c r="K215" s="5"/>
      <c r="L215" s="5">
        <f>[1]Novembre!AF70</f>
        <v>47</v>
      </c>
      <c r="M215" s="5"/>
      <c r="N215" s="12">
        <f t="shared" si="12"/>
        <v>47</v>
      </c>
    </row>
    <row r="216" spans="1:14" x14ac:dyDescent="0.2">
      <c r="A216" s="41" t="s">
        <v>203</v>
      </c>
      <c r="B216" s="48"/>
      <c r="D216" s="5"/>
      <c r="E216" s="5"/>
      <c r="F216" s="5"/>
      <c r="G216" s="5"/>
      <c r="H216" s="5"/>
      <c r="I216" s="5"/>
      <c r="J216" s="5"/>
      <c r="K216" s="5"/>
      <c r="L216" s="5">
        <f>[1]Novembre!AF71</f>
        <v>249</v>
      </c>
      <c r="M216" s="5"/>
      <c r="N216" s="12">
        <f t="shared" si="12"/>
        <v>249</v>
      </c>
    </row>
    <row r="217" spans="1:14" x14ac:dyDescent="0.2">
      <c r="A217" s="41" t="s">
        <v>204</v>
      </c>
      <c r="B217" s="48"/>
      <c r="D217" s="5"/>
      <c r="E217" s="5"/>
      <c r="F217" s="5"/>
      <c r="G217" s="5"/>
      <c r="H217" s="5"/>
      <c r="I217" s="5"/>
      <c r="J217" s="5"/>
      <c r="K217" s="5"/>
      <c r="L217" s="5">
        <f>[1]Novembre!AF72</f>
        <v>123</v>
      </c>
      <c r="M217" s="5"/>
      <c r="N217" s="12">
        <f t="shared" si="12"/>
        <v>123</v>
      </c>
    </row>
    <row r="218" spans="1:14" x14ac:dyDescent="0.2">
      <c r="A218" s="41" t="s">
        <v>205</v>
      </c>
      <c r="B218" s="48"/>
      <c r="D218" s="5"/>
      <c r="E218" s="5"/>
      <c r="F218" s="5"/>
      <c r="G218" s="5"/>
      <c r="H218" s="5"/>
      <c r="I218" s="5"/>
      <c r="J218" s="5"/>
      <c r="K218" s="5"/>
      <c r="L218" s="5"/>
      <c r="M218" s="5">
        <f>[1]Desembre!AG46</f>
        <v>485</v>
      </c>
      <c r="N218" s="12">
        <f t="shared" si="12"/>
        <v>485</v>
      </c>
    </row>
    <row r="219" spans="1:14" x14ac:dyDescent="0.2">
      <c r="A219" s="41" t="s">
        <v>206</v>
      </c>
      <c r="B219" s="48"/>
      <c r="D219" s="5"/>
      <c r="E219" s="5"/>
      <c r="F219" s="5"/>
      <c r="G219" s="5"/>
      <c r="H219" s="5"/>
      <c r="I219" s="5"/>
      <c r="J219" s="5"/>
      <c r="K219" s="5"/>
      <c r="L219" s="5"/>
      <c r="M219" s="5">
        <f>[1]Desembre!AG47</f>
        <v>180</v>
      </c>
      <c r="N219" s="12">
        <f t="shared" si="12"/>
        <v>180</v>
      </c>
    </row>
    <row r="220" spans="1:14" x14ac:dyDescent="0.2">
      <c r="A220" s="41" t="s">
        <v>207</v>
      </c>
      <c r="B220" s="48"/>
      <c r="D220" s="5"/>
      <c r="E220" s="5"/>
      <c r="F220" s="5"/>
      <c r="G220" s="5"/>
      <c r="H220" s="5"/>
      <c r="I220" s="5"/>
      <c r="J220" s="5"/>
      <c r="K220" s="5"/>
      <c r="L220" s="5"/>
      <c r="M220" s="5">
        <f>[1]Desembre!AG48</f>
        <v>94</v>
      </c>
      <c r="N220" s="12">
        <f t="shared" si="12"/>
        <v>94</v>
      </c>
    </row>
    <row r="221" spans="1:14" x14ac:dyDescent="0.2">
      <c r="A221" s="41" t="s">
        <v>208</v>
      </c>
      <c r="B221" s="48"/>
      <c r="D221" s="5"/>
      <c r="E221" s="5"/>
      <c r="F221" s="5"/>
      <c r="G221" s="5"/>
      <c r="H221" s="5"/>
      <c r="I221" s="5"/>
      <c r="J221" s="5"/>
      <c r="K221" s="5"/>
      <c r="L221" s="5"/>
      <c r="M221" s="5">
        <f>[1]Desembre!AG49</f>
        <v>40</v>
      </c>
      <c r="N221" s="12">
        <f t="shared" si="12"/>
        <v>40</v>
      </c>
    </row>
    <row r="222" spans="1:14" x14ac:dyDescent="0.2">
      <c r="A222" s="41" t="s">
        <v>209</v>
      </c>
      <c r="B222" s="48"/>
      <c r="D222" s="5"/>
      <c r="E222" s="5"/>
      <c r="F222" s="5"/>
      <c r="G222" s="5"/>
      <c r="H222" s="5"/>
      <c r="I222" s="5"/>
      <c r="J222" s="5"/>
      <c r="K222" s="5"/>
      <c r="L222" s="5"/>
      <c r="M222" s="5">
        <f>[1]Desembre!AG50</f>
        <v>135</v>
      </c>
      <c r="N222" s="12">
        <f t="shared" si="12"/>
        <v>135</v>
      </c>
    </row>
    <row r="223" spans="1:14" x14ac:dyDescent="0.2">
      <c r="A223" s="41"/>
      <c r="B223" s="4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2">
        <f t="shared" si="12"/>
        <v>0</v>
      </c>
    </row>
    <row r="224" spans="1:14" x14ac:dyDescent="0.2">
      <c r="A224" s="40" t="s">
        <v>210</v>
      </c>
      <c r="B224" s="48">
        <f>[1]Gener!AG48</f>
        <v>176</v>
      </c>
      <c r="C224" s="5">
        <f>[1]Febrer!AE64</f>
        <v>176</v>
      </c>
      <c r="D224" s="5">
        <f>[1]Març!AG58</f>
        <v>154</v>
      </c>
      <c r="E224" s="5">
        <f>[1]Abril!AF50</f>
        <v>176</v>
      </c>
      <c r="F224" s="5">
        <f>[1]Maig!AG54</f>
        <v>154</v>
      </c>
      <c r="G224" s="5">
        <f>[1]Juny!AF55</f>
        <v>132</v>
      </c>
      <c r="H224" s="5"/>
      <c r="I224" s="5"/>
      <c r="J224" s="5"/>
      <c r="K224" s="5">
        <f>[1]Octubre!AG54</f>
        <v>150</v>
      </c>
      <c r="L224" s="5">
        <f>[1]Novembre!AF74</f>
        <v>200</v>
      </c>
      <c r="M224" s="5">
        <f>[1]Desembre!AG51</f>
        <v>150</v>
      </c>
      <c r="N224" s="12">
        <f t="shared" si="11"/>
        <v>1468</v>
      </c>
    </row>
    <row r="225" spans="1:16" x14ac:dyDescent="0.2">
      <c r="A225" s="40" t="s">
        <v>211</v>
      </c>
      <c r="B225" s="48">
        <f>[1]Gener!AG49</f>
        <v>0</v>
      </c>
      <c r="C225" s="5">
        <f>[1]Febrer!AE63</f>
        <v>182</v>
      </c>
      <c r="D225" s="5">
        <f>[1]Març!AG59</f>
        <v>66</v>
      </c>
      <c r="E225" s="5">
        <f>[1]Abril!AF51</f>
        <v>140</v>
      </c>
      <c r="F225" s="5">
        <f>[1]Maig!AG55</f>
        <v>186</v>
      </c>
      <c r="G225" s="5">
        <f>[1]Juny!AF56</f>
        <v>0</v>
      </c>
      <c r="H225" s="5">
        <f>[1]Juliol!AG54</f>
        <v>135</v>
      </c>
      <c r="I225" s="5"/>
      <c r="J225" s="5">
        <f>[1]Setembre!AF49</f>
        <v>81</v>
      </c>
      <c r="K225" s="5">
        <f>[1]Octubre!AG55</f>
        <v>326</v>
      </c>
      <c r="L225" s="5">
        <f>[1]Novembre!AF75</f>
        <v>175</v>
      </c>
      <c r="M225" s="5">
        <f>[1]Desembre!AG52</f>
        <v>0</v>
      </c>
      <c r="N225" s="12">
        <f t="shared" si="11"/>
        <v>1291</v>
      </c>
    </row>
    <row r="226" spans="1:16" ht="13.5" thickBot="1" x14ac:dyDescent="0.25">
      <c r="A226" s="42" t="s">
        <v>212</v>
      </c>
      <c r="B226" s="34">
        <f>[1]Gener!AG50</f>
        <v>2325</v>
      </c>
      <c r="C226" s="35">
        <f>[1]Febrer!AE65</f>
        <v>2986</v>
      </c>
      <c r="D226" s="35">
        <f>[1]Març!AG60</f>
        <v>1596</v>
      </c>
      <c r="E226" s="35">
        <f>[1]Abril!AF52</f>
        <v>1847</v>
      </c>
      <c r="F226" s="35">
        <f>[1]Maig!AG56</f>
        <v>1552</v>
      </c>
      <c r="G226" s="35">
        <f>[1]Juny!AF57</f>
        <v>1723</v>
      </c>
      <c r="H226" s="35">
        <f>[1]Juliol!AG53</f>
        <v>188</v>
      </c>
      <c r="I226" s="35"/>
      <c r="J226" s="35">
        <f>[1]Setembre!AF48</f>
        <v>0</v>
      </c>
      <c r="K226" s="35">
        <f>[1]Octubre!AG56</f>
        <v>1860</v>
      </c>
      <c r="L226" s="35">
        <f>[1]Novembre!AF76</f>
        <v>1637</v>
      </c>
      <c r="M226" s="35">
        <f>[1]Desembre!AG53</f>
        <v>1635</v>
      </c>
      <c r="N226" s="12">
        <f t="shared" si="11"/>
        <v>17349</v>
      </c>
    </row>
    <row r="227" spans="1:16" ht="13.5" thickBot="1" x14ac:dyDescent="0.25">
      <c r="B227" s="43">
        <f t="shared" ref="B227:N227" si="13">SUM(B155:B226)</f>
        <v>3432</v>
      </c>
      <c r="C227" s="43">
        <f t="shared" si="13"/>
        <v>4470</v>
      </c>
      <c r="D227" s="43">
        <f t="shared" si="13"/>
        <v>3488</v>
      </c>
      <c r="E227" s="43">
        <f t="shared" si="13"/>
        <v>3117</v>
      </c>
      <c r="F227" s="43">
        <f t="shared" si="13"/>
        <v>3140</v>
      </c>
      <c r="G227" s="43">
        <f t="shared" si="13"/>
        <v>3598</v>
      </c>
      <c r="H227" s="43">
        <f t="shared" si="13"/>
        <v>738</v>
      </c>
      <c r="I227" s="43">
        <f t="shared" si="13"/>
        <v>0</v>
      </c>
      <c r="J227" s="43">
        <f t="shared" si="13"/>
        <v>1522</v>
      </c>
      <c r="K227" s="43">
        <f t="shared" si="13"/>
        <v>11416</v>
      </c>
      <c r="L227" s="43">
        <f t="shared" si="13"/>
        <v>3314</v>
      </c>
      <c r="M227" s="43">
        <f t="shared" si="13"/>
        <v>2719</v>
      </c>
      <c r="N227" s="32">
        <f t="shared" si="13"/>
        <v>40954</v>
      </c>
    </row>
    <row r="228" spans="1:16" ht="13.5" thickBot="1" x14ac:dyDescent="0.25"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</row>
    <row r="229" spans="1:16" ht="13.5" thickBot="1" x14ac:dyDescent="0.25">
      <c r="A229" s="4" t="s">
        <v>213</v>
      </c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</row>
    <row r="230" spans="1:16" ht="13.5" thickBot="1" x14ac:dyDescent="0.25">
      <c r="A230" s="49" t="s">
        <v>214</v>
      </c>
      <c r="B230" s="50">
        <f>[1]Gener!AG55</f>
        <v>80</v>
      </c>
      <c r="C230" s="51">
        <f>[1]Febrer!AE70</f>
        <v>113</v>
      </c>
      <c r="D230" s="51">
        <f>[1]Març!AG65</f>
        <v>92</v>
      </c>
      <c r="E230" s="51">
        <f>[1]Abril!AF57</f>
        <v>188</v>
      </c>
      <c r="F230" s="51">
        <f>[1]Maig!AG61</f>
        <v>108</v>
      </c>
      <c r="G230" s="51">
        <f>[1]Juny!AF63</f>
        <v>95</v>
      </c>
      <c r="H230" s="51">
        <f>[1]Juliol!AG59</f>
        <v>132</v>
      </c>
      <c r="I230" s="51">
        <f>[1]Agost!AG39</f>
        <v>51</v>
      </c>
      <c r="J230" s="51">
        <f>[1]Setembre!AF54</f>
        <v>67</v>
      </c>
      <c r="K230" s="51">
        <f>[1]Octubre!AG61</f>
        <v>92</v>
      </c>
      <c r="L230" s="51">
        <f>[1]Novembre!AF81</f>
        <v>39</v>
      </c>
      <c r="M230" s="51">
        <f>[1]Desembre!AG58</f>
        <v>49</v>
      </c>
      <c r="N230" s="31">
        <f>SUM(B230:M230)</f>
        <v>1106</v>
      </c>
    </row>
    <row r="231" spans="1:16" ht="13.5" thickBot="1" x14ac:dyDescent="0.25">
      <c r="B231" s="43">
        <f t="shared" ref="B231:N231" si="14">SUM(B230:B230)</f>
        <v>80</v>
      </c>
      <c r="C231" s="43">
        <f t="shared" si="14"/>
        <v>113</v>
      </c>
      <c r="D231" s="43">
        <f t="shared" si="14"/>
        <v>92</v>
      </c>
      <c r="E231" s="43">
        <f t="shared" si="14"/>
        <v>188</v>
      </c>
      <c r="F231" s="43">
        <f t="shared" si="14"/>
        <v>108</v>
      </c>
      <c r="G231" s="43">
        <f t="shared" si="14"/>
        <v>95</v>
      </c>
      <c r="H231" s="43">
        <f t="shared" si="14"/>
        <v>132</v>
      </c>
      <c r="I231" s="43">
        <f t="shared" si="14"/>
        <v>51</v>
      </c>
      <c r="J231" s="43">
        <f t="shared" si="14"/>
        <v>67</v>
      </c>
      <c r="K231" s="43">
        <f t="shared" si="14"/>
        <v>92</v>
      </c>
      <c r="L231" s="43">
        <f t="shared" si="14"/>
        <v>39</v>
      </c>
      <c r="M231" s="43">
        <f t="shared" si="14"/>
        <v>49</v>
      </c>
      <c r="N231" s="52">
        <f t="shared" si="14"/>
        <v>1106</v>
      </c>
    </row>
    <row r="232" spans="1:16" ht="13.5" thickBot="1" x14ac:dyDescent="0.25"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</row>
    <row r="233" spans="1:16" ht="13.5" thickBot="1" x14ac:dyDescent="0.25">
      <c r="A233" s="4" t="s">
        <v>215</v>
      </c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</row>
    <row r="234" spans="1:16" x14ac:dyDescent="0.2">
      <c r="A234" s="53" t="s">
        <v>216</v>
      </c>
      <c r="B234" s="47">
        <f>[1]Gener!AG59</f>
        <v>303</v>
      </c>
      <c r="C234" s="37">
        <f>[1]Febrer!AE74</f>
        <v>539</v>
      </c>
      <c r="D234" s="37">
        <f>[1]Març!AG69</f>
        <v>356</v>
      </c>
      <c r="E234" s="37">
        <f>[1]Abril!AF61</f>
        <v>480</v>
      </c>
      <c r="F234" s="37">
        <f>[1]Maig!AG65</f>
        <v>1531</v>
      </c>
      <c r="G234" s="37">
        <f>[1]Juny!AF67</f>
        <v>1442</v>
      </c>
      <c r="H234" s="37">
        <f>[1]Juliol!AG63</f>
        <v>161</v>
      </c>
      <c r="I234" s="37">
        <f>[1]Agost!AG43</f>
        <v>0</v>
      </c>
      <c r="J234" s="37">
        <f>[1]Setembre!AF58</f>
        <v>1100</v>
      </c>
      <c r="K234" s="37">
        <f>[1]Octubre!AG65</f>
        <v>390</v>
      </c>
      <c r="L234" s="37">
        <f>[1]Novembre!AF85</f>
        <v>422</v>
      </c>
      <c r="M234" s="54">
        <f>[1]Desembre!AG62</f>
        <v>426</v>
      </c>
      <c r="N234" s="38">
        <f>SUM(B234:M234)</f>
        <v>7150</v>
      </c>
    </row>
    <row r="235" spans="1:16" ht="13.5" thickBot="1" x14ac:dyDescent="0.25">
      <c r="A235" s="55" t="s">
        <v>217</v>
      </c>
      <c r="B235" s="48">
        <f>[1]Gener!AG60</f>
        <v>118</v>
      </c>
      <c r="C235" s="5">
        <f>[1]Febrer!AE75</f>
        <v>249</v>
      </c>
      <c r="D235" s="5">
        <f>[1]Març!AG70</f>
        <v>280</v>
      </c>
      <c r="E235" s="5">
        <f>[1]Abril!AF62</f>
        <v>370</v>
      </c>
      <c r="F235" s="5">
        <f>[1]Maig!AG66</f>
        <v>190</v>
      </c>
      <c r="G235" s="5">
        <f>[1]Juny!AF68</f>
        <v>532</v>
      </c>
      <c r="H235" s="5">
        <f>[1]Juliol!AG64</f>
        <v>523</v>
      </c>
      <c r="I235" s="5">
        <f>[1]Agost!AG44</f>
        <v>0</v>
      </c>
      <c r="J235" s="5">
        <f>[1]Setembre!AF59</f>
        <v>190</v>
      </c>
      <c r="K235" s="5">
        <f>[1]Octubre!AG66</f>
        <v>430</v>
      </c>
      <c r="L235" s="5">
        <f>[1]Novembre!AF86</f>
        <v>134</v>
      </c>
      <c r="M235" s="56">
        <f>[1]Desembre!AG63</f>
        <v>51</v>
      </c>
      <c r="N235" s="12">
        <f>SUM(B235:M235)</f>
        <v>3067</v>
      </c>
    </row>
    <row r="236" spans="1:16" ht="13.5" thickBot="1" x14ac:dyDescent="0.25">
      <c r="B236" s="31">
        <f t="shared" ref="B236:N236" si="15">SUM(B234:B235)</f>
        <v>421</v>
      </c>
      <c r="C236" s="31">
        <f t="shared" si="15"/>
        <v>788</v>
      </c>
      <c r="D236" s="31">
        <f t="shared" si="15"/>
        <v>636</v>
      </c>
      <c r="E236" s="31">
        <f t="shared" si="15"/>
        <v>850</v>
      </c>
      <c r="F236" s="31">
        <f t="shared" si="15"/>
        <v>1721</v>
      </c>
      <c r="G236" s="31">
        <f t="shared" si="15"/>
        <v>1974</v>
      </c>
      <c r="H236" s="31">
        <f t="shared" si="15"/>
        <v>684</v>
      </c>
      <c r="I236" s="31">
        <f t="shared" si="15"/>
        <v>0</v>
      </c>
      <c r="J236" s="31">
        <f t="shared" si="15"/>
        <v>1290</v>
      </c>
      <c r="K236" s="31">
        <f t="shared" si="15"/>
        <v>820</v>
      </c>
      <c r="L236" s="31">
        <f t="shared" si="15"/>
        <v>556</v>
      </c>
      <c r="M236" s="31">
        <f t="shared" si="15"/>
        <v>477</v>
      </c>
      <c r="N236" s="32">
        <f t="shared" si="15"/>
        <v>10217</v>
      </c>
    </row>
    <row r="237" spans="1:16" ht="13.5" customHeight="1" thickBot="1" x14ac:dyDescent="0.25"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</row>
    <row r="238" spans="1:16" ht="13.5" thickBot="1" x14ac:dyDescent="0.25">
      <c r="A238" s="4" t="s">
        <v>218</v>
      </c>
      <c r="B238" s="57">
        <f t="shared" ref="B238:M238" si="16">B236+B231+B227+B114+B28+B152</f>
        <v>28458</v>
      </c>
      <c r="C238" s="58">
        <f t="shared" si="16"/>
        <v>44907</v>
      </c>
      <c r="D238" s="58">
        <f t="shared" si="16"/>
        <v>39498</v>
      </c>
      <c r="E238" s="58">
        <f t="shared" si="16"/>
        <v>29752</v>
      </c>
      <c r="F238" s="58">
        <f t="shared" si="16"/>
        <v>39936</v>
      </c>
      <c r="G238" s="58">
        <f t="shared" si="16"/>
        <v>27787</v>
      </c>
      <c r="H238" s="58">
        <f t="shared" si="16"/>
        <v>27752</v>
      </c>
      <c r="I238" s="58">
        <f t="shared" si="16"/>
        <v>32278</v>
      </c>
      <c r="J238" s="58">
        <f t="shared" si="16"/>
        <v>28175</v>
      </c>
      <c r="K238" s="58">
        <f t="shared" si="16"/>
        <v>29245</v>
      </c>
      <c r="L238" s="58">
        <f t="shared" si="16"/>
        <v>81660</v>
      </c>
      <c r="M238" s="58">
        <f t="shared" si="16"/>
        <v>61922</v>
      </c>
      <c r="N238" s="32">
        <f>SUM(N28+N114+N152+N227+N231+N236)</f>
        <v>471370</v>
      </c>
    </row>
    <row r="240" spans="1:16" s="62" customFormat="1" ht="13.5" thickBot="1" x14ac:dyDescent="0.25">
      <c r="A240" s="59" t="s">
        <v>219</v>
      </c>
      <c r="B240" s="50">
        <v>27</v>
      </c>
      <c r="C240" s="51">
        <v>25</v>
      </c>
      <c r="D240" s="60">
        <v>27</v>
      </c>
      <c r="E240" s="60">
        <v>26</v>
      </c>
      <c r="F240" s="60">
        <v>27</v>
      </c>
      <c r="G240" s="60">
        <v>27</v>
      </c>
      <c r="H240" s="60">
        <v>26</v>
      </c>
      <c r="I240" s="60">
        <v>27</v>
      </c>
      <c r="J240" s="60">
        <v>26</v>
      </c>
      <c r="K240" s="60">
        <v>27</v>
      </c>
      <c r="L240" s="60">
        <v>26</v>
      </c>
      <c r="M240" s="60">
        <v>26</v>
      </c>
      <c r="N240" s="61">
        <f>SUM(B240:M240)</f>
        <v>317</v>
      </c>
      <c r="P240" s="6"/>
    </row>
    <row r="241" spans="1:16" ht="13.5" thickBot="1" x14ac:dyDescent="0.25">
      <c r="O241" s="5"/>
      <c r="P241" s="62"/>
    </row>
    <row r="242" spans="1:16" ht="13.5" thickBot="1" x14ac:dyDescent="0.25">
      <c r="A242" s="59" t="s">
        <v>220</v>
      </c>
      <c r="B242" s="50">
        <v>30</v>
      </c>
      <c r="C242" s="51">
        <v>29</v>
      </c>
      <c r="D242" s="60">
        <v>31</v>
      </c>
      <c r="E242" s="60">
        <v>30</v>
      </c>
      <c r="F242" s="60">
        <v>31</v>
      </c>
      <c r="G242" s="60">
        <v>30</v>
      </c>
      <c r="H242" s="60">
        <v>31</v>
      </c>
      <c r="I242" s="60">
        <v>31</v>
      </c>
      <c r="J242" s="60">
        <v>30</v>
      </c>
      <c r="K242" s="60">
        <v>31</v>
      </c>
      <c r="L242" s="60">
        <v>30</v>
      </c>
      <c r="M242" s="60">
        <v>30</v>
      </c>
      <c r="N242" s="61">
        <f>SUM(B242:M242)</f>
        <v>364</v>
      </c>
    </row>
    <row r="245" spans="1:16" x14ac:dyDescent="0.2">
      <c r="A245" s="3"/>
      <c r="B245" s="63" t="s">
        <v>0</v>
      </c>
      <c r="C245" s="2" t="s">
        <v>1</v>
      </c>
      <c r="D245" s="3" t="s">
        <v>2</v>
      </c>
      <c r="E245" s="3" t="s">
        <v>3</v>
      </c>
      <c r="F245" s="3" t="s">
        <v>4</v>
      </c>
      <c r="G245" s="3" t="s">
        <v>5</v>
      </c>
      <c r="H245" s="3" t="s">
        <v>6</v>
      </c>
      <c r="I245" s="3" t="s">
        <v>7</v>
      </c>
      <c r="J245" s="3" t="s">
        <v>8</v>
      </c>
      <c r="K245" s="3" t="s">
        <v>9</v>
      </c>
      <c r="L245" s="3" t="s">
        <v>10</v>
      </c>
      <c r="M245" s="64" t="s">
        <v>11</v>
      </c>
      <c r="N245" s="3" t="s">
        <v>12</v>
      </c>
    </row>
    <row r="246" spans="1:16" x14ac:dyDescent="0.2">
      <c r="A246" s="65" t="s">
        <v>221</v>
      </c>
      <c r="B246" s="5">
        <f t="shared" ref="B246:M246" si="17">B28</f>
        <v>17763</v>
      </c>
      <c r="C246" s="5">
        <f t="shared" si="17"/>
        <v>25158</v>
      </c>
      <c r="D246" s="5">
        <f t="shared" si="17"/>
        <v>25081</v>
      </c>
      <c r="E246" s="5">
        <f t="shared" si="17"/>
        <v>12813</v>
      </c>
      <c r="F246" s="5">
        <f t="shared" si="17"/>
        <v>13858</v>
      </c>
      <c r="G246" s="5">
        <f t="shared" si="17"/>
        <v>11349</v>
      </c>
      <c r="H246" s="5">
        <f t="shared" si="17"/>
        <v>17538</v>
      </c>
      <c r="I246" s="5">
        <f t="shared" si="17"/>
        <v>23681</v>
      </c>
      <c r="J246" s="5">
        <f t="shared" si="17"/>
        <v>19098</v>
      </c>
      <c r="K246" s="5">
        <f t="shared" si="17"/>
        <v>8844</v>
      </c>
      <c r="L246" s="5">
        <f t="shared" si="17"/>
        <v>63136</v>
      </c>
      <c r="M246" s="5">
        <f t="shared" si="17"/>
        <v>52535</v>
      </c>
      <c r="N246" s="66">
        <f>SUM(B246:M246)</f>
        <v>290854</v>
      </c>
    </row>
    <row r="247" spans="1:16" s="1" customFormat="1" x14ac:dyDescent="0.2">
      <c r="A247" s="65" t="s">
        <v>222</v>
      </c>
      <c r="B247" s="5">
        <f t="shared" ref="B247:M247" si="18">B114</f>
        <v>5542</v>
      </c>
      <c r="C247" s="5">
        <f t="shared" si="18"/>
        <v>13341</v>
      </c>
      <c r="D247" s="5">
        <f t="shared" si="18"/>
        <v>9193</v>
      </c>
      <c r="E247" s="5">
        <f t="shared" si="18"/>
        <v>12104</v>
      </c>
      <c r="F247" s="5">
        <f t="shared" si="18"/>
        <v>19949</v>
      </c>
      <c r="G247" s="5">
        <f t="shared" si="18"/>
        <v>9909</v>
      </c>
      <c r="H247" s="5">
        <f t="shared" si="18"/>
        <v>7350</v>
      </c>
      <c r="I247" s="5">
        <f t="shared" si="18"/>
        <v>8546</v>
      </c>
      <c r="J247" s="5">
        <f t="shared" si="18"/>
        <v>6052</v>
      </c>
      <c r="K247" s="5">
        <f t="shared" si="18"/>
        <v>5963</v>
      </c>
      <c r="L247" s="5">
        <f t="shared" si="18"/>
        <v>13459</v>
      </c>
      <c r="M247" s="5">
        <f t="shared" si="18"/>
        <v>6016</v>
      </c>
      <c r="N247" s="66">
        <f t="shared" ref="N247:N252" si="19">SUM(B247:M247)</f>
        <v>117424</v>
      </c>
      <c r="P247" s="6"/>
    </row>
    <row r="248" spans="1:16" x14ac:dyDescent="0.2">
      <c r="A248" s="65" t="s">
        <v>223</v>
      </c>
      <c r="B248" s="5">
        <f t="shared" ref="B248:M248" si="20">B152</f>
        <v>1220</v>
      </c>
      <c r="C248" s="5">
        <f t="shared" si="20"/>
        <v>1037</v>
      </c>
      <c r="D248" s="5">
        <f t="shared" si="20"/>
        <v>1008</v>
      </c>
      <c r="E248" s="5">
        <f t="shared" si="20"/>
        <v>680</v>
      </c>
      <c r="F248" s="5">
        <f t="shared" si="20"/>
        <v>1160</v>
      </c>
      <c r="G248" s="5">
        <f t="shared" si="20"/>
        <v>862</v>
      </c>
      <c r="H248" s="5">
        <f t="shared" si="20"/>
        <v>1310</v>
      </c>
      <c r="I248" s="5">
        <f t="shared" si="20"/>
        <v>0</v>
      </c>
      <c r="J248" s="5">
        <f t="shared" si="20"/>
        <v>146</v>
      </c>
      <c r="K248" s="5">
        <f t="shared" si="20"/>
        <v>2110</v>
      </c>
      <c r="L248" s="5">
        <f t="shared" si="20"/>
        <v>1156</v>
      </c>
      <c r="M248" s="5">
        <f t="shared" si="20"/>
        <v>126</v>
      </c>
      <c r="N248" s="66">
        <f t="shared" si="19"/>
        <v>10815</v>
      </c>
      <c r="P248" s="1"/>
    </row>
    <row r="249" spans="1:16" x14ac:dyDescent="0.2">
      <c r="A249" s="65" t="s">
        <v>224</v>
      </c>
      <c r="B249" s="5">
        <f t="shared" ref="B249:M249" si="21">B227</f>
        <v>3432</v>
      </c>
      <c r="C249" s="5">
        <f t="shared" si="21"/>
        <v>4470</v>
      </c>
      <c r="D249" s="5">
        <f t="shared" si="21"/>
        <v>3488</v>
      </c>
      <c r="E249" s="5">
        <f t="shared" si="21"/>
        <v>3117</v>
      </c>
      <c r="F249" s="5">
        <f t="shared" si="21"/>
        <v>3140</v>
      </c>
      <c r="G249" s="5">
        <f t="shared" si="21"/>
        <v>3598</v>
      </c>
      <c r="H249" s="5">
        <f t="shared" si="21"/>
        <v>738</v>
      </c>
      <c r="I249" s="5">
        <f t="shared" si="21"/>
        <v>0</v>
      </c>
      <c r="J249" s="5">
        <f t="shared" si="21"/>
        <v>1522</v>
      </c>
      <c r="K249" s="5">
        <f t="shared" si="21"/>
        <v>11416</v>
      </c>
      <c r="L249" s="5">
        <f t="shared" si="21"/>
        <v>3314</v>
      </c>
      <c r="M249" s="5">
        <f t="shared" si="21"/>
        <v>2719</v>
      </c>
      <c r="N249" s="66">
        <f t="shared" si="19"/>
        <v>40954</v>
      </c>
    </row>
    <row r="250" spans="1:16" x14ac:dyDescent="0.2">
      <c r="A250" s="67" t="s">
        <v>225</v>
      </c>
      <c r="B250" s="5">
        <f t="shared" ref="B250:M250" si="22">B236</f>
        <v>421</v>
      </c>
      <c r="C250" s="5">
        <f t="shared" si="22"/>
        <v>788</v>
      </c>
      <c r="D250" s="5">
        <f t="shared" si="22"/>
        <v>636</v>
      </c>
      <c r="E250" s="5">
        <f t="shared" si="22"/>
        <v>850</v>
      </c>
      <c r="F250" s="5">
        <f t="shared" si="22"/>
        <v>1721</v>
      </c>
      <c r="G250" s="5">
        <f t="shared" si="22"/>
        <v>1974</v>
      </c>
      <c r="H250" s="5">
        <f t="shared" si="22"/>
        <v>684</v>
      </c>
      <c r="I250" s="5">
        <f t="shared" si="22"/>
        <v>0</v>
      </c>
      <c r="J250" s="5">
        <f t="shared" si="22"/>
        <v>1290</v>
      </c>
      <c r="K250" s="5">
        <f t="shared" si="22"/>
        <v>820</v>
      </c>
      <c r="L250" s="5">
        <f t="shared" si="22"/>
        <v>556</v>
      </c>
      <c r="M250" s="5">
        <f t="shared" si="22"/>
        <v>477</v>
      </c>
      <c r="N250" s="66">
        <f t="shared" si="19"/>
        <v>10217</v>
      </c>
    </row>
    <row r="251" spans="1:16" x14ac:dyDescent="0.2">
      <c r="A251" s="65" t="s">
        <v>226</v>
      </c>
      <c r="B251" s="5">
        <f t="shared" ref="B251:M251" si="23">B231</f>
        <v>80</v>
      </c>
      <c r="C251" s="5">
        <f t="shared" si="23"/>
        <v>113</v>
      </c>
      <c r="D251" s="5">
        <f t="shared" si="23"/>
        <v>92</v>
      </c>
      <c r="E251" s="5">
        <f t="shared" si="23"/>
        <v>188</v>
      </c>
      <c r="F251" s="5">
        <f t="shared" si="23"/>
        <v>108</v>
      </c>
      <c r="G251" s="5">
        <f t="shared" si="23"/>
        <v>95</v>
      </c>
      <c r="H251" s="5">
        <f t="shared" si="23"/>
        <v>132</v>
      </c>
      <c r="I251" s="5">
        <f t="shared" si="23"/>
        <v>51</v>
      </c>
      <c r="J251" s="5">
        <f t="shared" si="23"/>
        <v>67</v>
      </c>
      <c r="K251" s="5">
        <f t="shared" si="23"/>
        <v>92</v>
      </c>
      <c r="L251" s="5">
        <f t="shared" si="23"/>
        <v>39</v>
      </c>
      <c r="M251" s="5">
        <f t="shared" si="23"/>
        <v>49</v>
      </c>
      <c r="N251" s="66">
        <f t="shared" si="19"/>
        <v>1106</v>
      </c>
    </row>
    <row r="252" spans="1:16" x14ac:dyDescent="0.2">
      <c r="A252" s="68" t="s">
        <v>12</v>
      </c>
      <c r="B252" s="69">
        <f>SUM(B246:B251)</f>
        <v>28458</v>
      </c>
      <c r="C252" s="69">
        <f t="shared" ref="C252:M252" si="24">SUM(C246:C251)</f>
        <v>44907</v>
      </c>
      <c r="D252" s="69">
        <f t="shared" si="24"/>
        <v>39498</v>
      </c>
      <c r="E252" s="69">
        <f t="shared" si="24"/>
        <v>29752</v>
      </c>
      <c r="F252" s="69">
        <f t="shared" si="24"/>
        <v>39936</v>
      </c>
      <c r="G252" s="69">
        <f t="shared" si="24"/>
        <v>27787</v>
      </c>
      <c r="H252" s="69">
        <f t="shared" si="24"/>
        <v>27752</v>
      </c>
      <c r="I252" s="69">
        <f t="shared" si="24"/>
        <v>32278</v>
      </c>
      <c r="J252" s="69">
        <f t="shared" si="24"/>
        <v>28175</v>
      </c>
      <c r="K252" s="69">
        <f t="shared" si="24"/>
        <v>29245</v>
      </c>
      <c r="L252" s="69">
        <f t="shared" si="24"/>
        <v>81660</v>
      </c>
      <c r="M252" s="69">
        <f t="shared" si="24"/>
        <v>61922</v>
      </c>
      <c r="N252" s="69">
        <f t="shared" si="19"/>
        <v>471370</v>
      </c>
    </row>
    <row r="253" spans="1:16" x14ac:dyDescent="0.2">
      <c r="D253" s="5"/>
      <c r="E253" s="5"/>
      <c r="F253" s="5"/>
    </row>
    <row r="254" spans="1:16" x14ac:dyDescent="0.2">
      <c r="O254" s="5"/>
    </row>
    <row r="255" spans="1:16" ht="14.25" x14ac:dyDescent="0.2">
      <c r="A255" s="70" t="s">
        <v>221</v>
      </c>
      <c r="B255" s="71" t="s">
        <v>0</v>
      </c>
      <c r="C255" s="72" t="s">
        <v>1</v>
      </c>
      <c r="D255" s="73" t="s">
        <v>2</v>
      </c>
      <c r="E255" s="73" t="s">
        <v>3</v>
      </c>
      <c r="F255" s="73" t="s">
        <v>4</v>
      </c>
      <c r="G255" s="73" t="s">
        <v>5</v>
      </c>
      <c r="H255" s="73" t="s">
        <v>6</v>
      </c>
      <c r="I255" s="73" t="s">
        <v>7</v>
      </c>
      <c r="J255" s="73" t="s">
        <v>8</v>
      </c>
      <c r="K255" s="73" t="s">
        <v>9</v>
      </c>
      <c r="L255" s="73" t="s">
        <v>10</v>
      </c>
      <c r="M255" s="74" t="s">
        <v>11</v>
      </c>
      <c r="N255" s="73" t="s">
        <v>12</v>
      </c>
      <c r="O255" s="5"/>
    </row>
    <row r="256" spans="1:16" x14ac:dyDescent="0.2">
      <c r="A256" s="75" t="s">
        <v>14</v>
      </c>
      <c r="B256" s="76">
        <f>B3</f>
        <v>17763</v>
      </c>
      <c r="C256" s="66">
        <f>[1]Febrer!AE3</f>
        <v>25158</v>
      </c>
      <c r="D256" s="66">
        <f>[1]Març!AG3</f>
        <v>18235</v>
      </c>
      <c r="E256" s="66"/>
      <c r="F256" s="66"/>
      <c r="G256" s="66"/>
      <c r="H256" s="65"/>
      <c r="I256" s="65"/>
      <c r="J256" s="65"/>
      <c r="K256" s="65"/>
      <c r="L256" s="65"/>
      <c r="M256" s="65"/>
      <c r="N256" s="66">
        <f>SUM(B256:M256)</f>
        <v>61156</v>
      </c>
    </row>
    <row r="257" spans="1:16" s="1" customFormat="1" x14ac:dyDescent="0.2">
      <c r="A257" s="75" t="s">
        <v>19</v>
      </c>
      <c r="B257" s="76"/>
      <c r="C257" s="66"/>
      <c r="D257" s="66">
        <f>[1]Març!AG8</f>
        <v>6846</v>
      </c>
      <c r="E257" s="66">
        <f>[1]Abril!AF3</f>
        <v>12813</v>
      </c>
      <c r="F257" s="66">
        <f>[1]Maig!AG3</f>
        <v>13858</v>
      </c>
      <c r="G257" s="66">
        <f>G28</f>
        <v>11349</v>
      </c>
      <c r="H257" s="66">
        <f>[1]Juliol!AG3</f>
        <v>11564</v>
      </c>
      <c r="I257" s="66">
        <f>[1]Agost!AG3</f>
        <v>13480</v>
      </c>
      <c r="J257" s="65">
        <f>[1]Setembre!AF3</f>
        <v>7901</v>
      </c>
      <c r="K257" s="65"/>
      <c r="L257" s="65"/>
      <c r="M257" s="65"/>
      <c r="N257" s="66">
        <f>SUM(B257:M257)</f>
        <v>77811</v>
      </c>
      <c r="P257" s="6"/>
    </row>
    <row r="258" spans="1:16" x14ac:dyDescent="0.2">
      <c r="A258" s="75" t="s">
        <v>22</v>
      </c>
      <c r="B258" s="76"/>
      <c r="C258" s="66"/>
      <c r="D258" s="66"/>
      <c r="E258" s="66"/>
      <c r="F258" s="66"/>
      <c r="G258" s="66"/>
      <c r="H258" s="66">
        <f>[1]Juliol!AG8</f>
        <v>5974</v>
      </c>
      <c r="I258" s="66">
        <f>[1]Agost!AG8</f>
        <v>10201</v>
      </c>
      <c r="J258" s="66">
        <f>[1]Setembre!AF8</f>
        <v>11197</v>
      </c>
      <c r="K258" s="66">
        <f>[1]Octubre!AG3</f>
        <v>8844</v>
      </c>
      <c r="L258" s="66">
        <f>[1]Novembre!AF3</f>
        <v>15036</v>
      </c>
      <c r="M258" s="66">
        <f>[1]Desembre!AG3</f>
        <v>7083</v>
      </c>
      <c r="N258" s="66">
        <f>SUM(B258:M258)</f>
        <v>58335</v>
      </c>
      <c r="P258" s="1"/>
    </row>
    <row r="259" spans="1:16" x14ac:dyDescent="0.2">
      <c r="A259" s="75" t="s">
        <v>227</v>
      </c>
      <c r="B259" s="76"/>
      <c r="C259" s="66"/>
      <c r="D259" s="65"/>
      <c r="E259" s="66"/>
      <c r="F259" s="66"/>
      <c r="G259" s="66"/>
      <c r="H259" s="66"/>
      <c r="I259" s="66"/>
      <c r="J259" s="66"/>
      <c r="K259" s="66"/>
      <c r="L259" s="66">
        <f>[1]Novembre!AF8</f>
        <v>36736</v>
      </c>
      <c r="M259" s="66">
        <f>[1]Desembre!AG8</f>
        <v>29880</v>
      </c>
      <c r="N259" s="66">
        <f t="shared" ref="N259:N263" si="25">SUM(B259:M259)</f>
        <v>66616</v>
      </c>
    </row>
    <row r="260" spans="1:16" x14ac:dyDescent="0.2">
      <c r="A260" s="75" t="s">
        <v>27</v>
      </c>
      <c r="B260" s="76"/>
      <c r="C260" s="66"/>
      <c r="D260" s="65"/>
      <c r="E260" s="66"/>
      <c r="F260" s="66"/>
      <c r="G260" s="66"/>
      <c r="H260" s="66"/>
      <c r="I260" s="66"/>
      <c r="J260" s="66"/>
      <c r="K260" s="66"/>
      <c r="L260" s="66">
        <f>[1]Novembre!AF12</f>
        <v>11364</v>
      </c>
      <c r="M260" s="66">
        <f>[1]Desembre!AG12</f>
        <v>15572</v>
      </c>
      <c r="N260" s="66">
        <f t="shared" si="25"/>
        <v>26936</v>
      </c>
    </row>
    <row r="261" spans="1:16" ht="14.25" x14ac:dyDescent="0.2">
      <c r="A261" s="77" t="s">
        <v>228</v>
      </c>
      <c r="B261" s="78">
        <f t="shared" ref="B261:M261" si="26">SUM(B256:B260)</f>
        <v>17763</v>
      </c>
      <c r="C261" s="69">
        <f t="shared" si="26"/>
        <v>25158</v>
      </c>
      <c r="D261" s="69">
        <f t="shared" si="26"/>
        <v>25081</v>
      </c>
      <c r="E261" s="69">
        <f t="shared" si="26"/>
        <v>12813</v>
      </c>
      <c r="F261" s="69">
        <f t="shared" si="26"/>
        <v>13858</v>
      </c>
      <c r="G261" s="69">
        <f t="shared" si="26"/>
        <v>11349</v>
      </c>
      <c r="H261" s="69">
        <f t="shared" si="26"/>
        <v>17538</v>
      </c>
      <c r="I261" s="69">
        <f t="shared" si="26"/>
        <v>23681</v>
      </c>
      <c r="J261" s="69">
        <f t="shared" si="26"/>
        <v>19098</v>
      </c>
      <c r="K261" s="69">
        <f t="shared" si="26"/>
        <v>8844</v>
      </c>
      <c r="L261" s="69">
        <f t="shared" si="26"/>
        <v>63136</v>
      </c>
      <c r="M261" s="69">
        <f t="shared" si="26"/>
        <v>52535</v>
      </c>
      <c r="N261" s="69">
        <f t="shared" si="25"/>
        <v>290854</v>
      </c>
    </row>
    <row r="262" spans="1:16" x14ac:dyDescent="0.2">
      <c r="A262" s="68" t="s">
        <v>222</v>
      </c>
      <c r="B262" s="76">
        <f t="shared" ref="B262:L262" si="27">SUM(B247:B250)</f>
        <v>10615</v>
      </c>
      <c r="C262" s="66">
        <f t="shared" si="27"/>
        <v>19636</v>
      </c>
      <c r="D262" s="66">
        <f t="shared" si="27"/>
        <v>14325</v>
      </c>
      <c r="E262" s="66">
        <f t="shared" si="27"/>
        <v>16751</v>
      </c>
      <c r="F262" s="66">
        <f t="shared" si="27"/>
        <v>25970</v>
      </c>
      <c r="G262" s="66">
        <f t="shared" si="27"/>
        <v>16343</v>
      </c>
      <c r="H262" s="66">
        <f t="shared" si="27"/>
        <v>10082</v>
      </c>
      <c r="I262" s="66">
        <f t="shared" si="27"/>
        <v>8546</v>
      </c>
      <c r="J262" s="66">
        <f t="shared" si="27"/>
        <v>9010</v>
      </c>
      <c r="K262" s="66">
        <f t="shared" si="27"/>
        <v>20309</v>
      </c>
      <c r="L262" s="66">
        <f t="shared" si="27"/>
        <v>18485</v>
      </c>
      <c r="M262" s="66">
        <f>SUM(M247:M250)</f>
        <v>9338</v>
      </c>
      <c r="N262" s="69">
        <f t="shared" si="25"/>
        <v>179410</v>
      </c>
    </row>
    <row r="263" spans="1:16" x14ac:dyDescent="0.2">
      <c r="A263" s="68" t="s">
        <v>226</v>
      </c>
      <c r="B263" s="76">
        <f t="shared" ref="B263:M263" si="28">B251</f>
        <v>80</v>
      </c>
      <c r="C263" s="66">
        <f t="shared" si="28"/>
        <v>113</v>
      </c>
      <c r="D263" s="66">
        <f t="shared" si="28"/>
        <v>92</v>
      </c>
      <c r="E263" s="66">
        <f t="shared" si="28"/>
        <v>188</v>
      </c>
      <c r="F263" s="66">
        <f t="shared" si="28"/>
        <v>108</v>
      </c>
      <c r="G263" s="66">
        <f t="shared" si="28"/>
        <v>95</v>
      </c>
      <c r="H263" s="66">
        <f t="shared" si="28"/>
        <v>132</v>
      </c>
      <c r="I263" s="66">
        <f t="shared" si="28"/>
        <v>51</v>
      </c>
      <c r="J263" s="66">
        <f t="shared" si="28"/>
        <v>67</v>
      </c>
      <c r="K263" s="66">
        <f t="shared" si="28"/>
        <v>92</v>
      </c>
      <c r="L263" s="66">
        <f t="shared" si="28"/>
        <v>39</v>
      </c>
      <c r="M263" s="66">
        <f t="shared" si="28"/>
        <v>49</v>
      </c>
      <c r="N263" s="69">
        <f t="shared" si="25"/>
        <v>1106</v>
      </c>
    </row>
    <row r="264" spans="1:16" x14ac:dyDescent="0.2">
      <c r="A264" s="79" t="s">
        <v>229</v>
      </c>
      <c r="B264" s="69">
        <f>SUM(B261:B263)</f>
        <v>28458</v>
      </c>
      <c r="C264" s="69">
        <f t="shared" ref="C264:N264" si="29">SUM(C261:C263)</f>
        <v>44907</v>
      </c>
      <c r="D264" s="69">
        <f t="shared" si="29"/>
        <v>39498</v>
      </c>
      <c r="E264" s="69">
        <f t="shared" si="29"/>
        <v>29752</v>
      </c>
      <c r="F264" s="69">
        <f t="shared" si="29"/>
        <v>39936</v>
      </c>
      <c r="G264" s="69">
        <f t="shared" si="29"/>
        <v>27787</v>
      </c>
      <c r="H264" s="69">
        <f t="shared" si="29"/>
        <v>27752</v>
      </c>
      <c r="I264" s="69">
        <f t="shared" si="29"/>
        <v>32278</v>
      </c>
      <c r="J264" s="69">
        <f t="shared" si="29"/>
        <v>28175</v>
      </c>
      <c r="K264" s="69">
        <f t="shared" si="29"/>
        <v>29245</v>
      </c>
      <c r="L264" s="69">
        <f t="shared" si="29"/>
        <v>81660</v>
      </c>
      <c r="M264" s="69">
        <f t="shared" si="29"/>
        <v>61922</v>
      </c>
      <c r="N264" s="69">
        <f t="shared" si="29"/>
        <v>471370</v>
      </c>
    </row>
    <row r="265" spans="1:16" x14ac:dyDescent="0.2">
      <c r="B265" s="2"/>
      <c r="C265" s="2"/>
      <c r="D265" s="3"/>
    </row>
    <row r="266" spans="1:16" x14ac:dyDescent="0.2">
      <c r="A266" s="80" t="s">
        <v>230</v>
      </c>
      <c r="B266" s="66">
        <f>B246/B240</f>
        <v>657.88888888888891</v>
      </c>
      <c r="C266" s="66">
        <f t="shared" ref="C266:M266" si="30">C246/C240</f>
        <v>1006.32</v>
      </c>
      <c r="D266" s="66">
        <f t="shared" si="30"/>
        <v>928.92592592592598</v>
      </c>
      <c r="E266" s="81">
        <f t="shared" si="30"/>
        <v>492.80769230769232</v>
      </c>
      <c r="F266" s="81">
        <f t="shared" si="30"/>
        <v>513.25925925925924</v>
      </c>
      <c r="G266" s="81">
        <f t="shared" si="30"/>
        <v>420.33333333333331</v>
      </c>
      <c r="H266" s="81">
        <f t="shared" si="30"/>
        <v>674.53846153846155</v>
      </c>
      <c r="I266" s="81">
        <f t="shared" si="30"/>
        <v>877.07407407407402</v>
      </c>
      <c r="J266" s="81">
        <f t="shared" si="30"/>
        <v>734.53846153846155</v>
      </c>
      <c r="K266" s="81">
        <f t="shared" si="30"/>
        <v>327.55555555555554</v>
      </c>
      <c r="L266" s="81">
        <f t="shared" si="30"/>
        <v>2428.3076923076924</v>
      </c>
      <c r="M266" s="81">
        <f t="shared" si="30"/>
        <v>2020.5769230769231</v>
      </c>
      <c r="N266" s="81">
        <f>SUM(B266:M266)</f>
        <v>11082.126267806269</v>
      </c>
    </row>
    <row r="267" spans="1:16" x14ac:dyDescent="0.2">
      <c r="A267" s="80" t="s">
        <v>231</v>
      </c>
      <c r="B267" s="66">
        <f>B264/B242</f>
        <v>948.6</v>
      </c>
      <c r="C267" s="66">
        <f t="shared" ref="C267:M267" si="31">C264/C242</f>
        <v>1548.5172413793102</v>
      </c>
      <c r="D267" s="66">
        <f t="shared" si="31"/>
        <v>1274.1290322580646</v>
      </c>
      <c r="E267" s="81">
        <f t="shared" si="31"/>
        <v>991.73333333333335</v>
      </c>
      <c r="F267" s="81">
        <f t="shared" si="31"/>
        <v>1288.258064516129</v>
      </c>
      <c r="G267" s="81">
        <f t="shared" si="31"/>
        <v>926.23333333333335</v>
      </c>
      <c r="H267" s="81">
        <f t="shared" si="31"/>
        <v>895.22580645161293</v>
      </c>
      <c r="I267" s="81">
        <f t="shared" si="31"/>
        <v>1041.2258064516129</v>
      </c>
      <c r="J267" s="81">
        <f t="shared" si="31"/>
        <v>939.16666666666663</v>
      </c>
      <c r="K267" s="81">
        <f t="shared" si="31"/>
        <v>943.38709677419354</v>
      </c>
      <c r="L267" s="81">
        <f t="shared" si="31"/>
        <v>2722</v>
      </c>
      <c r="M267" s="81">
        <f t="shared" si="31"/>
        <v>2064.0666666666666</v>
      </c>
      <c r="N267" s="81">
        <f>SUM(B267:M267)</f>
        <v>15582.543047830921</v>
      </c>
    </row>
  </sheetData>
  <pageMargins left="0.15748031496063" right="0.196850393700787" top="0.47244094488188998" bottom="0.55118110236220497" header="0.15748031496063" footer="0.15748031496063"/>
  <pageSetup paperSize="8" scale="90" orientation="landscape" r:id="rId1"/>
  <headerFooter>
    <oddHeader>&amp;C&amp;16CCCB - Visites 2018</oddHeader>
  </headerFooter>
  <rowBreaks count="1" manualBreakCount="1">
    <brk id="2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TOTALS per mes</vt:lpstr>
      <vt:lpstr>'TOTALS per mes'!m</vt:lpstr>
      <vt:lpstr>'TOTALS per mes'!Títols_per_imprimir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Ribas</dc:creator>
  <cp:lastModifiedBy>Maria Ribas</cp:lastModifiedBy>
  <dcterms:created xsi:type="dcterms:W3CDTF">2025-02-10T11:27:30Z</dcterms:created>
  <dcterms:modified xsi:type="dcterms:W3CDTF">2025-02-10T11:28:04Z</dcterms:modified>
</cp:coreProperties>
</file>