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8_{E34CAD33-C79B-429B-824D-8A78F1D31A91}" xr6:coauthVersionLast="47" xr6:coauthVersionMax="47" xr10:uidLastSave="{00000000-0000-0000-0000-000000000000}"/>
  <bookViews>
    <workbookView xWindow="5670" yWindow="2520" windowWidth="24420" windowHeight="11385" activeTab="4" xr2:uid="{0B262F0E-614A-4B98-A32F-4E79237C121B}"/>
  </bookViews>
  <sheets>
    <sheet name="Resumen Inversions" sheetId="2" r:id="rId1"/>
    <sheet name="Graficos" sheetId="6" r:id="rId2"/>
    <sheet name="Campanya_Soporte" sheetId="4" r:id="rId3"/>
    <sheet name="Grup empresarial_Campanya" sheetId="5" r:id="rId4"/>
    <sheet name="Facturacion" sheetId="1" r:id="rId5"/>
  </sheets>
  <definedNames>
    <definedName name="_xlnm._FilterDatabase" localSheetId="2" hidden="1">Campanya_Soporte!$B$166:$D$167</definedName>
    <definedName name="_xlnm._FilterDatabase" localSheetId="4" hidden="1">Facturacion!$B$9:$M$171</definedName>
    <definedName name="_xlnm._FilterDatabase" localSheetId="0" hidden="1">'Resumen Inversions'!#REF!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6" l="1"/>
  <c r="C128" i="6"/>
  <c r="D81" i="6"/>
  <c r="C81" i="6"/>
  <c r="D59" i="6"/>
  <c r="C59" i="6"/>
  <c r="D81" i="2"/>
  <c r="C81" i="2"/>
  <c r="D48" i="2" l="1"/>
  <c r="C48" i="2"/>
  <c r="D68" i="2"/>
  <c r="C68" i="2"/>
  <c r="I43" i="2"/>
  <c r="K11" i="1" l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15" i="1"/>
  <c r="L15" i="1" s="1"/>
  <c r="M15" i="1" s="1"/>
  <c r="K16" i="1"/>
  <c r="L16" i="1" s="1"/>
  <c r="M16" i="1" s="1"/>
  <c r="K17" i="1"/>
  <c r="L17" i="1" s="1"/>
  <c r="M17" i="1" s="1"/>
  <c r="K18" i="1"/>
  <c r="L18" i="1" s="1"/>
  <c r="M18" i="1" s="1"/>
  <c r="K19" i="1"/>
  <c r="L19" i="1" s="1"/>
  <c r="M19" i="1" s="1"/>
  <c r="K20" i="1"/>
  <c r="L20" i="1" s="1"/>
  <c r="M20" i="1" s="1"/>
  <c r="K21" i="1"/>
  <c r="L21" i="1" s="1"/>
  <c r="M21" i="1" s="1"/>
  <c r="K22" i="1"/>
  <c r="L22" i="1" s="1"/>
  <c r="M22" i="1" s="1"/>
  <c r="K23" i="1"/>
  <c r="L23" i="1" s="1"/>
  <c r="M23" i="1" s="1"/>
  <c r="K24" i="1"/>
  <c r="L24" i="1" s="1"/>
  <c r="M24" i="1" s="1"/>
  <c r="K25" i="1"/>
  <c r="L25" i="1" s="1"/>
  <c r="M25" i="1" s="1"/>
  <c r="K26" i="1"/>
  <c r="L26" i="1" s="1"/>
  <c r="M26" i="1" s="1"/>
  <c r="K27" i="1"/>
  <c r="L27" i="1" s="1"/>
  <c r="M27" i="1" s="1"/>
  <c r="K28" i="1"/>
  <c r="L28" i="1" s="1"/>
  <c r="M28" i="1" s="1"/>
  <c r="K29" i="1"/>
  <c r="L29" i="1" s="1"/>
  <c r="M29" i="1" s="1"/>
  <c r="K30" i="1"/>
  <c r="L30" i="1" s="1"/>
  <c r="M30" i="1" s="1"/>
  <c r="K31" i="1"/>
  <c r="L31" i="1" s="1"/>
  <c r="M31" i="1" s="1"/>
  <c r="K32" i="1"/>
  <c r="L32" i="1" s="1"/>
  <c r="M32" i="1" s="1"/>
  <c r="K33" i="1"/>
  <c r="L33" i="1" s="1"/>
  <c r="M33" i="1" s="1"/>
  <c r="K34" i="1"/>
  <c r="L34" i="1" s="1"/>
  <c r="M34" i="1" s="1"/>
  <c r="K35" i="1"/>
  <c r="L35" i="1" s="1"/>
  <c r="M35" i="1" s="1"/>
  <c r="K36" i="1"/>
  <c r="L36" i="1" s="1"/>
  <c r="M36" i="1" s="1"/>
  <c r="K37" i="1"/>
  <c r="L37" i="1" s="1"/>
  <c r="M37" i="1" s="1"/>
  <c r="K38" i="1"/>
  <c r="L38" i="1" s="1"/>
  <c r="M38" i="1" s="1"/>
  <c r="K39" i="1"/>
  <c r="L39" i="1" s="1"/>
  <c r="M39" i="1" s="1"/>
  <c r="K40" i="1"/>
  <c r="L40" i="1" s="1"/>
  <c r="M40" i="1" s="1"/>
  <c r="K41" i="1"/>
  <c r="L41" i="1" s="1"/>
  <c r="M41" i="1" s="1"/>
  <c r="K42" i="1"/>
  <c r="L42" i="1" s="1"/>
  <c r="M42" i="1" s="1"/>
  <c r="K43" i="1"/>
  <c r="L43" i="1" s="1"/>
  <c r="M43" i="1" s="1"/>
  <c r="K44" i="1"/>
  <c r="L44" i="1" s="1"/>
  <c r="M44" i="1" s="1"/>
  <c r="K45" i="1"/>
  <c r="L45" i="1" s="1"/>
  <c r="M45" i="1" s="1"/>
  <c r="K46" i="1"/>
  <c r="L46" i="1" s="1"/>
  <c r="M46" i="1" s="1"/>
  <c r="K47" i="1"/>
  <c r="L47" i="1" s="1"/>
  <c r="M47" i="1" s="1"/>
  <c r="K48" i="1"/>
  <c r="L48" i="1" s="1"/>
  <c r="M48" i="1" s="1"/>
  <c r="K49" i="1"/>
  <c r="L49" i="1" s="1"/>
  <c r="M49" i="1" s="1"/>
  <c r="K50" i="1"/>
  <c r="L50" i="1" s="1"/>
  <c r="M50" i="1" s="1"/>
  <c r="K51" i="1"/>
  <c r="L51" i="1" s="1"/>
  <c r="M51" i="1" s="1"/>
  <c r="K52" i="1"/>
  <c r="L52" i="1" s="1"/>
  <c r="M52" i="1" s="1"/>
  <c r="K53" i="1"/>
  <c r="L53" i="1" s="1"/>
  <c r="M53" i="1" s="1"/>
  <c r="K54" i="1"/>
  <c r="L54" i="1" s="1"/>
  <c r="M54" i="1" s="1"/>
  <c r="K55" i="1"/>
  <c r="L55" i="1" s="1"/>
  <c r="M55" i="1" s="1"/>
  <c r="K56" i="1"/>
  <c r="L56" i="1" s="1"/>
  <c r="M56" i="1" s="1"/>
  <c r="K57" i="1"/>
  <c r="L57" i="1" s="1"/>
  <c r="M57" i="1" s="1"/>
  <c r="K58" i="1"/>
  <c r="L58" i="1" s="1"/>
  <c r="M58" i="1" s="1"/>
  <c r="K59" i="1"/>
  <c r="L59" i="1" s="1"/>
  <c r="M59" i="1" s="1"/>
  <c r="K60" i="1"/>
  <c r="L60" i="1" s="1"/>
  <c r="M60" i="1" s="1"/>
  <c r="K61" i="1"/>
  <c r="L61" i="1" s="1"/>
  <c r="M61" i="1" s="1"/>
  <c r="K62" i="1"/>
  <c r="L62" i="1" s="1"/>
  <c r="M62" i="1" s="1"/>
  <c r="K63" i="1"/>
  <c r="L63" i="1" s="1"/>
  <c r="M63" i="1" s="1"/>
  <c r="K64" i="1"/>
  <c r="L64" i="1" s="1"/>
  <c r="M64" i="1" s="1"/>
  <c r="K65" i="1"/>
  <c r="L65" i="1" s="1"/>
  <c r="M65" i="1" s="1"/>
  <c r="K66" i="1"/>
  <c r="L66" i="1" s="1"/>
  <c r="M66" i="1" s="1"/>
  <c r="K67" i="1"/>
  <c r="L67" i="1" s="1"/>
  <c r="M67" i="1" s="1"/>
  <c r="K68" i="1"/>
  <c r="L68" i="1" s="1"/>
  <c r="M68" i="1" s="1"/>
  <c r="K69" i="1"/>
  <c r="L69" i="1" s="1"/>
  <c r="M69" i="1" s="1"/>
  <c r="K70" i="1"/>
  <c r="L70" i="1" s="1"/>
  <c r="M70" i="1" s="1"/>
  <c r="K71" i="1"/>
  <c r="L71" i="1" s="1"/>
  <c r="M71" i="1" s="1"/>
  <c r="K72" i="1"/>
  <c r="L72" i="1" s="1"/>
  <c r="M72" i="1" s="1"/>
  <c r="K73" i="1"/>
  <c r="L73" i="1" s="1"/>
  <c r="M73" i="1" s="1"/>
  <c r="K74" i="1"/>
  <c r="L74" i="1" s="1"/>
  <c r="M74" i="1" s="1"/>
  <c r="K75" i="1"/>
  <c r="L75" i="1" s="1"/>
  <c r="M75" i="1" s="1"/>
  <c r="K76" i="1"/>
  <c r="L76" i="1" s="1"/>
  <c r="M76" i="1" s="1"/>
  <c r="K77" i="1"/>
  <c r="L77" i="1" s="1"/>
  <c r="M77" i="1" s="1"/>
  <c r="K78" i="1"/>
  <c r="L78" i="1" s="1"/>
  <c r="M78" i="1" s="1"/>
  <c r="K79" i="1"/>
  <c r="L79" i="1" s="1"/>
  <c r="M79" i="1" s="1"/>
  <c r="K80" i="1"/>
  <c r="L80" i="1" s="1"/>
  <c r="M80" i="1" s="1"/>
  <c r="K81" i="1"/>
  <c r="L81" i="1" s="1"/>
  <c r="M81" i="1" s="1"/>
  <c r="K82" i="1"/>
  <c r="L82" i="1" s="1"/>
  <c r="M82" i="1" s="1"/>
  <c r="K83" i="1"/>
  <c r="L83" i="1" s="1"/>
  <c r="M83" i="1" s="1"/>
  <c r="K84" i="1"/>
  <c r="L84" i="1" s="1"/>
  <c r="M84" i="1" s="1"/>
  <c r="K85" i="1"/>
  <c r="L85" i="1" s="1"/>
  <c r="M85" i="1" s="1"/>
  <c r="K86" i="1"/>
  <c r="L86" i="1" s="1"/>
  <c r="M86" i="1" s="1"/>
  <c r="K87" i="1"/>
  <c r="L87" i="1" s="1"/>
  <c r="M87" i="1" s="1"/>
  <c r="K88" i="1"/>
  <c r="L88" i="1" s="1"/>
  <c r="M88" i="1" s="1"/>
  <c r="K89" i="1"/>
  <c r="L89" i="1" s="1"/>
  <c r="M89" i="1" s="1"/>
  <c r="K90" i="1"/>
  <c r="L90" i="1" s="1"/>
  <c r="M90" i="1" s="1"/>
  <c r="K91" i="1"/>
  <c r="L91" i="1" s="1"/>
  <c r="M91" i="1" s="1"/>
  <c r="K92" i="1"/>
  <c r="L92" i="1" s="1"/>
  <c r="M92" i="1" s="1"/>
  <c r="K93" i="1"/>
  <c r="L93" i="1" s="1"/>
  <c r="M93" i="1" s="1"/>
  <c r="K94" i="1"/>
  <c r="L94" i="1" s="1"/>
  <c r="M94" i="1" s="1"/>
  <c r="K95" i="1"/>
  <c r="L95" i="1" s="1"/>
  <c r="M95" i="1" s="1"/>
  <c r="K96" i="1"/>
  <c r="L96" i="1" s="1"/>
  <c r="M96" i="1" s="1"/>
  <c r="K97" i="1"/>
  <c r="L97" i="1" s="1"/>
  <c r="M97" i="1" s="1"/>
  <c r="K98" i="1"/>
  <c r="L98" i="1" s="1"/>
  <c r="M98" i="1" s="1"/>
  <c r="K99" i="1"/>
  <c r="L99" i="1" s="1"/>
  <c r="M99" i="1" s="1"/>
  <c r="K100" i="1"/>
  <c r="L100" i="1" s="1"/>
  <c r="M100" i="1" s="1"/>
  <c r="K101" i="1"/>
  <c r="L101" i="1" s="1"/>
  <c r="M101" i="1" s="1"/>
  <c r="K102" i="1"/>
  <c r="L102" i="1" s="1"/>
  <c r="M102" i="1" s="1"/>
  <c r="K103" i="1"/>
  <c r="L103" i="1" s="1"/>
  <c r="M103" i="1" s="1"/>
  <c r="K104" i="1"/>
  <c r="L104" i="1" s="1"/>
  <c r="M104" i="1" s="1"/>
  <c r="K105" i="1"/>
  <c r="L105" i="1" s="1"/>
  <c r="M105" i="1" s="1"/>
  <c r="K106" i="1"/>
  <c r="L106" i="1" s="1"/>
  <c r="M106" i="1" s="1"/>
  <c r="K107" i="1"/>
  <c r="L107" i="1" s="1"/>
  <c r="M107" i="1" s="1"/>
  <c r="K108" i="1"/>
  <c r="L108" i="1" s="1"/>
  <c r="M108" i="1" s="1"/>
  <c r="K109" i="1"/>
  <c r="L109" i="1" s="1"/>
  <c r="M109" i="1" s="1"/>
  <c r="K110" i="1"/>
  <c r="L110" i="1" s="1"/>
  <c r="M110" i="1" s="1"/>
  <c r="K111" i="1"/>
  <c r="L111" i="1" s="1"/>
  <c r="M111" i="1" s="1"/>
  <c r="K112" i="1"/>
  <c r="L112" i="1" s="1"/>
  <c r="M112" i="1" s="1"/>
  <c r="K113" i="1"/>
  <c r="L113" i="1" s="1"/>
  <c r="M113" i="1" s="1"/>
  <c r="K114" i="1"/>
  <c r="L114" i="1" s="1"/>
  <c r="M114" i="1" s="1"/>
  <c r="K115" i="1"/>
  <c r="L115" i="1" s="1"/>
  <c r="M115" i="1" s="1"/>
  <c r="K116" i="1"/>
  <c r="L116" i="1" s="1"/>
  <c r="M116" i="1" s="1"/>
  <c r="K117" i="1"/>
  <c r="L117" i="1" s="1"/>
  <c r="M117" i="1" s="1"/>
  <c r="K118" i="1"/>
  <c r="L118" i="1" s="1"/>
  <c r="M118" i="1" s="1"/>
  <c r="K119" i="1"/>
  <c r="L119" i="1" s="1"/>
  <c r="M119" i="1" s="1"/>
  <c r="K120" i="1"/>
  <c r="L120" i="1" s="1"/>
  <c r="M120" i="1" s="1"/>
  <c r="K121" i="1"/>
  <c r="L121" i="1" s="1"/>
  <c r="M121" i="1" s="1"/>
  <c r="K122" i="1"/>
  <c r="L122" i="1" s="1"/>
  <c r="M122" i="1" s="1"/>
  <c r="K123" i="1"/>
  <c r="L123" i="1" s="1"/>
  <c r="M123" i="1" s="1"/>
  <c r="K124" i="1"/>
  <c r="L124" i="1" s="1"/>
  <c r="M124" i="1" s="1"/>
  <c r="K125" i="1"/>
  <c r="L125" i="1" s="1"/>
  <c r="M125" i="1" s="1"/>
  <c r="K126" i="1"/>
  <c r="L126" i="1" s="1"/>
  <c r="M126" i="1" s="1"/>
  <c r="K127" i="1"/>
  <c r="L127" i="1" s="1"/>
  <c r="M127" i="1" s="1"/>
  <c r="K128" i="1"/>
  <c r="L128" i="1" s="1"/>
  <c r="M128" i="1" s="1"/>
  <c r="K129" i="1"/>
  <c r="L129" i="1" s="1"/>
  <c r="M129" i="1" s="1"/>
  <c r="K130" i="1"/>
  <c r="L130" i="1" s="1"/>
  <c r="M130" i="1" s="1"/>
  <c r="K131" i="1"/>
  <c r="L131" i="1" s="1"/>
  <c r="M131" i="1" s="1"/>
  <c r="K132" i="1"/>
  <c r="L132" i="1" s="1"/>
  <c r="M132" i="1" s="1"/>
  <c r="K133" i="1"/>
  <c r="L133" i="1" s="1"/>
  <c r="M133" i="1" s="1"/>
  <c r="K134" i="1"/>
  <c r="L134" i="1" s="1"/>
  <c r="M134" i="1" s="1"/>
  <c r="K135" i="1"/>
  <c r="L135" i="1" s="1"/>
  <c r="M135" i="1" s="1"/>
  <c r="K136" i="1"/>
  <c r="L136" i="1" s="1"/>
  <c r="M136" i="1" s="1"/>
  <c r="K137" i="1"/>
  <c r="L137" i="1" s="1"/>
  <c r="M137" i="1" s="1"/>
  <c r="K138" i="1"/>
  <c r="L138" i="1" s="1"/>
  <c r="M138" i="1" s="1"/>
  <c r="K139" i="1"/>
  <c r="L139" i="1" s="1"/>
  <c r="M139" i="1" s="1"/>
  <c r="K140" i="1"/>
  <c r="L140" i="1" s="1"/>
  <c r="M140" i="1" s="1"/>
  <c r="K141" i="1"/>
  <c r="L141" i="1" s="1"/>
  <c r="M141" i="1" s="1"/>
  <c r="K142" i="1"/>
  <c r="L142" i="1" s="1"/>
  <c r="M142" i="1" s="1"/>
  <c r="K143" i="1"/>
  <c r="L143" i="1" s="1"/>
  <c r="M143" i="1" s="1"/>
  <c r="K144" i="1"/>
  <c r="L144" i="1" s="1"/>
  <c r="M144" i="1" s="1"/>
  <c r="K145" i="1"/>
  <c r="L145" i="1" s="1"/>
  <c r="M145" i="1" s="1"/>
  <c r="K146" i="1"/>
  <c r="L146" i="1" s="1"/>
  <c r="M146" i="1" s="1"/>
  <c r="K147" i="1"/>
  <c r="L147" i="1" s="1"/>
  <c r="M147" i="1" s="1"/>
  <c r="K148" i="1"/>
  <c r="L148" i="1" s="1"/>
  <c r="M148" i="1" s="1"/>
  <c r="K149" i="1"/>
  <c r="L149" i="1" s="1"/>
  <c r="M149" i="1" s="1"/>
  <c r="K150" i="1"/>
  <c r="L150" i="1" s="1"/>
  <c r="M150" i="1" s="1"/>
  <c r="K151" i="1"/>
  <c r="L151" i="1" s="1"/>
  <c r="M151" i="1" s="1"/>
  <c r="K152" i="1"/>
  <c r="L152" i="1" s="1"/>
  <c r="M152" i="1" s="1"/>
  <c r="K153" i="1"/>
  <c r="L153" i="1" s="1"/>
  <c r="M153" i="1" s="1"/>
  <c r="K154" i="1"/>
  <c r="L154" i="1" s="1"/>
  <c r="M154" i="1" s="1"/>
  <c r="K155" i="1"/>
  <c r="L155" i="1" s="1"/>
  <c r="M155" i="1" s="1"/>
  <c r="K156" i="1"/>
  <c r="L156" i="1" s="1"/>
  <c r="M156" i="1" s="1"/>
  <c r="K157" i="1"/>
  <c r="L157" i="1" s="1"/>
  <c r="M157" i="1" s="1"/>
  <c r="K158" i="1"/>
  <c r="L158" i="1" s="1"/>
  <c r="M158" i="1" s="1"/>
  <c r="K159" i="1"/>
  <c r="L159" i="1" s="1"/>
  <c r="M159" i="1" s="1"/>
  <c r="K160" i="1"/>
  <c r="L160" i="1" s="1"/>
  <c r="M160" i="1" s="1"/>
  <c r="K161" i="1"/>
  <c r="L161" i="1" s="1"/>
  <c r="M161" i="1" s="1"/>
  <c r="K162" i="1"/>
  <c r="L162" i="1" s="1"/>
  <c r="M162" i="1" s="1"/>
  <c r="K163" i="1"/>
  <c r="L163" i="1" s="1"/>
  <c r="M163" i="1" s="1"/>
  <c r="K164" i="1"/>
  <c r="L164" i="1" s="1"/>
  <c r="M164" i="1" s="1"/>
  <c r="K165" i="1"/>
  <c r="L165" i="1" s="1"/>
  <c r="M165" i="1" s="1"/>
  <c r="K166" i="1"/>
  <c r="L166" i="1" s="1"/>
  <c r="M166" i="1" s="1"/>
  <c r="K167" i="1"/>
  <c r="L167" i="1" s="1"/>
  <c r="M167" i="1" s="1"/>
  <c r="K168" i="1"/>
  <c r="L168" i="1" s="1"/>
  <c r="M168" i="1" s="1"/>
  <c r="K169" i="1"/>
  <c r="L169" i="1" s="1"/>
  <c r="M169" i="1" s="1"/>
  <c r="K170" i="1"/>
  <c r="L170" i="1" s="1"/>
  <c r="M170" i="1" s="1"/>
  <c r="K171" i="1"/>
  <c r="L171" i="1" s="1"/>
  <c r="M171" i="1" s="1"/>
  <c r="K10" i="1"/>
  <c r="L10" i="1" s="1"/>
  <c r="M10" i="1" s="1"/>
  <c r="D14" i="6" l="1"/>
  <c r="E9" i="6" s="1"/>
  <c r="D75" i="2"/>
  <c r="C75" i="2"/>
  <c r="E12" i="6" l="1"/>
  <c r="E10" i="6"/>
  <c r="E11" i="6"/>
  <c r="J43" i="2"/>
  <c r="D14" i="2"/>
  <c r="C14" i="2"/>
</calcChain>
</file>

<file path=xl/sharedStrings.xml><?xml version="1.0" encoding="utf-8"?>
<sst xmlns="http://schemas.openxmlformats.org/spreadsheetml/2006/main" count="1634" uniqueCount="170">
  <si>
    <t>Anunciante</t>
  </si>
  <si>
    <t>Campaña</t>
  </si>
  <si>
    <t>Medio</t>
  </si>
  <si>
    <t>Proveedor</t>
  </si>
  <si>
    <t xml:space="preserve">Soporte  </t>
  </si>
  <si>
    <t>Mes</t>
  </si>
  <si>
    <t>Formato</t>
  </si>
  <si>
    <t>% Fee</t>
  </si>
  <si>
    <t>Importe Fee</t>
  </si>
  <si>
    <t>Ajuntament de Viladecans</t>
  </si>
  <si>
    <t>Amvaixadors</t>
  </si>
  <si>
    <t>Internet</t>
  </si>
  <si>
    <t>Viladecans.news</t>
  </si>
  <si>
    <t>Viladecans News</t>
  </si>
  <si>
    <t>Enero</t>
  </si>
  <si>
    <t>banner</t>
  </si>
  <si>
    <t>Unidad Editorial</t>
  </si>
  <si>
    <t>Expansion.com</t>
  </si>
  <si>
    <t>Abril</t>
  </si>
  <si>
    <t>Prensa</t>
  </si>
  <si>
    <t>Soluciona</t>
  </si>
  <si>
    <t>Twitter</t>
  </si>
  <si>
    <t>Page Post Photo</t>
  </si>
  <si>
    <t>Joves Decidim</t>
  </si>
  <si>
    <t>Febrero</t>
  </si>
  <si>
    <t>Marzo</t>
  </si>
  <si>
    <t>Al Carrer, Nadal</t>
  </si>
  <si>
    <t>Diciembre</t>
  </si>
  <si>
    <t>Mayo</t>
  </si>
  <si>
    <t>Junio</t>
  </si>
  <si>
    <t>Julio</t>
  </si>
  <si>
    <t>Agosto</t>
  </si>
  <si>
    <t>Instagram</t>
  </si>
  <si>
    <t>Facebook</t>
  </si>
  <si>
    <t>Skyrocket</t>
  </si>
  <si>
    <t>Display</t>
  </si>
  <si>
    <t>Fira Sant Isidre</t>
  </si>
  <si>
    <t>Festa Major</t>
  </si>
  <si>
    <t>Rafael Pacheco Vázquez</t>
  </si>
  <si>
    <t>Septiembre</t>
  </si>
  <si>
    <t>Zona Baixes Emissions</t>
  </si>
  <si>
    <t>Ciència en Acció</t>
  </si>
  <si>
    <t>Octubre</t>
  </si>
  <si>
    <t>Exterior</t>
  </si>
  <si>
    <t>Premsa i comunicació del Baix Llobregat, SA</t>
  </si>
  <si>
    <t>El Far</t>
  </si>
  <si>
    <t>Platges</t>
  </si>
  <si>
    <t>Varios banners</t>
  </si>
  <si>
    <t>Anuari El Far</t>
  </si>
  <si>
    <t>faldó baix</t>
  </si>
  <si>
    <t>Vilapress.cat</t>
  </si>
  <si>
    <t>Meta</t>
  </si>
  <si>
    <t>Page Post Video</t>
  </si>
  <si>
    <t>Facebook &amp; Instagram</t>
  </si>
  <si>
    <t>Stories</t>
  </si>
  <si>
    <t>Noviembre</t>
  </si>
  <si>
    <t>Vilawatt</t>
  </si>
  <si>
    <t>La Premsa del Baix</t>
  </si>
  <si>
    <t>julio</t>
  </si>
  <si>
    <t>L'Opinió</t>
  </si>
  <si>
    <t>Linkedin</t>
  </si>
  <si>
    <t>Green Leaf</t>
  </si>
  <si>
    <t>Impact OOH</t>
  </si>
  <si>
    <t>Valla</t>
  </si>
  <si>
    <t>Valla 8x3</t>
  </si>
  <si>
    <t>Acord 360º</t>
  </si>
  <si>
    <t>El Periódico de Catalunya</t>
  </si>
  <si>
    <t>Komunica</t>
  </si>
  <si>
    <t>Google</t>
  </si>
  <si>
    <t>Radio</t>
  </si>
  <si>
    <t>Godó Strategies</t>
  </si>
  <si>
    <t>Rac 1 Barcelona</t>
  </si>
  <si>
    <t>Cuña 20"</t>
  </si>
  <si>
    <t>Teatre al Carrer</t>
  </si>
  <si>
    <t>Què Fem?</t>
  </si>
  <si>
    <t>La Vanguardia</t>
  </si>
  <si>
    <t xml:space="preserve">Faldón color  </t>
  </si>
  <si>
    <t>Gava.Info</t>
  </si>
  <si>
    <t>Ergates Tecnologia</t>
  </si>
  <si>
    <t>Delta</t>
  </si>
  <si>
    <t>Daniel Alonso Pelayo</t>
  </si>
  <si>
    <t>banner lateral</t>
  </si>
  <si>
    <t>COMUNICACION METROBCN SL</t>
  </si>
  <si>
    <t>El Llobregat</t>
  </si>
  <si>
    <t>Robapaginas</t>
  </si>
  <si>
    <t>Comunicació 21</t>
  </si>
  <si>
    <t>Línia Mar Baix Llobregat</t>
  </si>
  <si>
    <t>Casguamedia</t>
  </si>
  <si>
    <t>Laciutat.cat</t>
  </si>
  <si>
    <t>Carakter</t>
  </si>
  <si>
    <t>Baconfa, S.L.</t>
  </si>
  <si>
    <t>Anuari Next Llobregat</t>
  </si>
  <si>
    <t>pàgina</t>
  </si>
  <si>
    <t>Atresmedia</t>
  </si>
  <si>
    <t>Llobregat Motor</t>
  </si>
  <si>
    <t>Importe Neto</t>
  </si>
  <si>
    <t>Neto + fee</t>
  </si>
  <si>
    <t>Neto+Fee+IVA</t>
  </si>
  <si>
    <t>Mitjà</t>
  </si>
  <si>
    <t>Total net</t>
  </si>
  <si>
    <t>Amb fee i IVA inclòs</t>
  </si>
  <si>
    <t>Grup empresarial</t>
  </si>
  <si>
    <t>Campanya / Suports</t>
  </si>
  <si>
    <t>Grup empresarial / Campanya</t>
  </si>
  <si>
    <t>%</t>
  </si>
  <si>
    <t>Inversio per mesos</t>
  </si>
  <si>
    <t>Ind+I</t>
  </si>
  <si>
    <t>Atrium</t>
  </si>
  <si>
    <t>Volta Ciclista</t>
  </si>
  <si>
    <t>Saturday Brunch</t>
  </si>
  <si>
    <t>Sentim Viladecans</t>
  </si>
  <si>
    <t>Olímpics</t>
  </si>
  <si>
    <t>Testers</t>
  </si>
  <si>
    <t>Borsa de Docents</t>
  </si>
  <si>
    <t>Agenda 2030</t>
  </si>
  <si>
    <t>Casting Nadal</t>
  </si>
  <si>
    <t xml:space="preserve">Green Leaf </t>
  </si>
  <si>
    <t>Reciclar</t>
  </si>
  <si>
    <t>Nadal al Carrer</t>
  </si>
  <si>
    <t>El Far.com</t>
  </si>
  <si>
    <t>El Llobregat.com</t>
  </si>
  <si>
    <t>El Periodico de Catalunya</t>
  </si>
  <si>
    <t>Hermes Comunicacions</t>
  </si>
  <si>
    <t>El Punt Avui</t>
  </si>
  <si>
    <t>Estiu Al Baix</t>
  </si>
  <si>
    <t>Europa FM Barcelona</t>
  </si>
  <si>
    <t xml:space="preserve">Expansion  </t>
  </si>
  <si>
    <t>Gava.info</t>
  </si>
  <si>
    <t>La Chica Bona</t>
  </si>
  <si>
    <t>Influencers</t>
  </si>
  <si>
    <t>La Vanguardia.com</t>
  </si>
  <si>
    <t>Linea Mar Hospitalet</t>
  </si>
  <si>
    <t>Aracat Publicidad (Alberto Díaz)</t>
  </si>
  <si>
    <t>Programática</t>
  </si>
  <si>
    <t>Suplemento Dinero</t>
  </si>
  <si>
    <t>Surtdecasa</t>
  </si>
  <si>
    <t>Surtdecasa.cat</t>
  </si>
  <si>
    <t>The Smart City</t>
  </si>
  <si>
    <t>Tot Barcelona</t>
  </si>
  <si>
    <t>Educación 3.0 Ediciones, S.L.</t>
  </si>
  <si>
    <t>Pack digital</t>
  </si>
  <si>
    <t>Diari ARA</t>
  </si>
  <si>
    <t>Ara</t>
  </si>
  <si>
    <t>Ergates Tecnologia, S.L.</t>
  </si>
  <si>
    <t>femturisme.cat</t>
  </si>
  <si>
    <t>elbaix.cat</t>
  </si>
  <si>
    <t>marzo</t>
  </si>
  <si>
    <t>banner vertical</t>
  </si>
  <si>
    <t>1/ 2página color</t>
  </si>
  <si>
    <t>Roba color</t>
  </si>
  <si>
    <t>Pagina color</t>
  </si>
  <si>
    <t>Banners varios</t>
  </si>
  <si>
    <t>Faldon color</t>
  </si>
  <si>
    <t>Faldón color</t>
  </si>
  <si>
    <t>Página Color</t>
  </si>
  <si>
    <t>Produccion cuña</t>
  </si>
  <si>
    <t>Post Patrocinado</t>
  </si>
  <si>
    <t>banner superior fix</t>
  </si>
  <si>
    <t>SEM</t>
  </si>
  <si>
    <t>1/2 página</t>
  </si>
  <si>
    <t>1/2 página color</t>
  </si>
  <si>
    <t>Image Ad</t>
  </si>
  <si>
    <t>Branded content</t>
  </si>
  <si>
    <t xml:space="preserve">Difusion contenidos </t>
  </si>
  <si>
    <t>Post Photo</t>
  </si>
  <si>
    <t>Reels</t>
  </si>
  <si>
    <t>Pack Print + Digital contenidos</t>
  </si>
  <si>
    <t>Datos actualizados a 2 de enero de 2025</t>
  </si>
  <si>
    <t>Dades actualitzades a  2 de gener de 2025</t>
  </si>
  <si>
    <t>DADES DE 2024 ACTUALITZADES EN DATA  2/01/2025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</si>
</sst>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_-* #,##0.00\ _€_-;\-* #,##0.00\ _€_-;_-* &quot;-&quot;??\ _€_-;_-@_-"/>
    <numFmt numFmtId="166" formatCode="#,##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8"/>
      <color indexed="9"/>
      <name val="Calibri"/>
      <family val="2"/>
      <scheme val="minor"/>
    </font>
    <font>
      <sz val="10"/>
      <color rgb="FF595959"/>
      <name val="Calibri"/>
      <family val="2"/>
      <scheme val="minor"/>
    </font>
    <font>
      <b/>
      <sz val="10"/>
      <color rgb="FF595959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rgb="FF2C887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0091D2"/>
      </left>
      <right style="medium">
        <color theme="0"/>
      </right>
      <top style="thin">
        <color rgb="FF0091D2"/>
      </top>
      <bottom/>
      <diagonal/>
    </border>
    <border>
      <left style="medium">
        <color theme="0"/>
      </left>
      <right style="medium">
        <color theme="0"/>
      </right>
      <top style="thin">
        <color rgb="FF0091D2"/>
      </top>
      <bottom/>
      <diagonal/>
    </border>
    <border>
      <left style="thin">
        <color rgb="FF0091D2"/>
      </left>
      <right style="thin">
        <color rgb="FF0091D2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17" fontId="7" fillId="2" borderId="3" xfId="3" applyNumberFormat="1" applyFont="1" applyFill="1" applyBorder="1" applyAlignment="1">
      <alignment horizontal="center" vertical="center"/>
    </xf>
    <xf numFmtId="4" fontId="7" fillId="0" borderId="3" xfId="4" applyNumberFormat="1" applyFont="1" applyBorder="1" applyAlignment="1">
      <alignment horizontal="right" vertical="center"/>
    </xf>
    <xf numFmtId="10" fontId="8" fillId="0" borderId="3" xfId="2" applyNumberFormat="1" applyFont="1" applyBorder="1" applyAlignment="1">
      <alignment horizontal="right" vertical="center"/>
    </xf>
    <xf numFmtId="4" fontId="7" fillId="0" borderId="3" xfId="2" applyNumberFormat="1" applyFont="1" applyBorder="1" applyAlignment="1">
      <alignment horizontal="right" vertical="center"/>
    </xf>
    <xf numFmtId="0" fontId="9" fillId="2" borderId="0" xfId="2" applyFont="1" applyFill="1" applyAlignment="1">
      <alignment vertical="center"/>
    </xf>
    <xf numFmtId="0" fontId="9" fillId="0" borderId="3" xfId="2" applyFont="1" applyBorder="1" applyAlignment="1">
      <alignment horizontal="center" vertical="center"/>
    </xf>
    <xf numFmtId="0" fontId="9" fillId="0" borderId="3" xfId="3" applyFont="1" applyBorder="1" applyAlignment="1">
      <alignment horizontal="center" vertical="center"/>
    </xf>
    <xf numFmtId="4" fontId="9" fillId="0" borderId="3" xfId="4" applyNumberFormat="1" applyFont="1" applyBorder="1" applyAlignment="1">
      <alignment horizontal="right" vertical="center"/>
    </xf>
    <xf numFmtId="0" fontId="11" fillId="0" borderId="0" xfId="0" applyFont="1"/>
    <xf numFmtId="0" fontId="0" fillId="2" borderId="0" xfId="0" applyFill="1"/>
    <xf numFmtId="0" fontId="0" fillId="0" borderId="4" xfId="0" applyBorder="1"/>
    <xf numFmtId="0" fontId="0" fillId="2" borderId="4" xfId="0" applyFill="1" applyBorder="1"/>
    <xf numFmtId="0" fontId="9" fillId="0" borderId="3" xfId="0" applyFont="1" applyBorder="1" applyAlignment="1">
      <alignment horizontal="center"/>
    </xf>
    <xf numFmtId="0" fontId="9" fillId="0" borderId="0" xfId="0" applyFont="1"/>
    <xf numFmtId="0" fontId="9" fillId="2" borderId="3" xfId="2" applyFont="1" applyFill="1" applyBorder="1" applyAlignment="1">
      <alignment horizontal="center" vertical="center"/>
    </xf>
    <xf numFmtId="164" fontId="10" fillId="3" borderId="0" xfId="2" applyNumberFormat="1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left"/>
    </xf>
    <xf numFmtId="165" fontId="9" fillId="2" borderId="0" xfId="7" applyNumberFormat="1" applyFont="1" applyFill="1" applyAlignment="1">
      <alignment horizontal="left"/>
    </xf>
    <xf numFmtId="165" fontId="10" fillId="2" borderId="0" xfId="7" applyNumberFormat="1" applyFont="1" applyFill="1" applyAlignment="1">
      <alignment horizontal="left"/>
    </xf>
    <xf numFmtId="0" fontId="10" fillId="2" borderId="0" xfId="8" applyFont="1" applyFill="1" applyAlignment="1">
      <alignment horizontal="center"/>
    </xf>
    <xf numFmtId="0" fontId="9" fillId="2" borderId="0" xfId="8" applyFont="1" applyFill="1" applyAlignment="1">
      <alignment horizontal="left" indent="1"/>
    </xf>
    <xf numFmtId="9" fontId="9" fillId="0" borderId="0" xfId="1" applyFont="1" applyAlignment="1">
      <alignment horizontal="center"/>
    </xf>
    <xf numFmtId="166" fontId="9" fillId="3" borderId="0" xfId="2" applyNumberFormat="1" applyFont="1" applyFill="1" applyAlignment="1">
      <alignment horizontal="center" vertical="center"/>
    </xf>
    <xf numFmtId="166" fontId="10" fillId="3" borderId="0" xfId="2" applyNumberFormat="1" applyFont="1" applyFill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2" borderId="3" xfId="2" applyFont="1" applyFill="1" applyBorder="1" applyAlignment="1">
      <alignment horizontal="center" vertical="center"/>
    </xf>
    <xf numFmtId="0" fontId="4" fillId="4" borderId="5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5" borderId="0" xfId="0" applyFont="1" applyFill="1" applyAlignment="1">
      <alignment horizontal="center"/>
    </xf>
  </cellXfs>
  <cellStyles count="9">
    <cellStyle name="Normal" xfId="0" builtinId="0"/>
    <cellStyle name="Normal 10" xfId="8" xr:uid="{17CD2369-74D0-40CB-9A0A-04D53D7D8DCB}"/>
    <cellStyle name="Normal 12" xfId="7" xr:uid="{0DEFF504-FCBC-4C03-AB0A-E93F1CDE46FA}"/>
    <cellStyle name="Normal 2 2" xfId="2" xr:uid="{8BECA934-30EE-46E7-934B-846332B9CE75}"/>
    <cellStyle name="Normal 2 46 2" xfId="3" xr:uid="{0F64ADDA-FD7D-44FE-8357-C74796225EDA}"/>
    <cellStyle name="Normal 3" xfId="4" xr:uid="{9F2C4CD1-4B15-4213-9C99-D1D6D15DB967}"/>
    <cellStyle name="Porcentaje" xfId="1" builtinId="5"/>
    <cellStyle name="Porcentaje 2 2" xfId="5" xr:uid="{9A641BC0-2EC4-420A-A2D8-73B14AB135E8}"/>
    <cellStyle name="Porcentual 2" xfId="6" xr:uid="{CB5233A8-F9C9-41BB-AD02-2FB85ACC199C}"/>
  </cellStyles>
  <dxfs count="0"/>
  <tableStyles count="0" defaultTableStyle="TableStyleMedium2" defaultPivotStyle="PivotStyleLight16"/>
  <colors>
    <mruColors>
      <color rgb="FF2C887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chemeClr val="tx1">
                    <a:lumMod val="75000"/>
                    <a:lumOff val="25000"/>
                  </a:schemeClr>
                </a:solidFill>
              </a:rPr>
              <a:t>Inversió</a:t>
            </a:r>
            <a:r>
              <a:rPr lang="es-ES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 per mitjà Є</a:t>
            </a:r>
            <a:endParaRPr lang="es-ES">
              <a:solidFill>
                <a:schemeClr val="tx1">
                  <a:lumMod val="75000"/>
                  <a:lumOff val="2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Graficos!$C$8</c:f>
              <c:strCache>
                <c:ptCount val="1"/>
                <c:pt idx="0">
                  <c:v>Total net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74A-42A5-B31B-1EAC9A9F679E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74A-42A5-B31B-1EAC9A9F679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374A-42A5-B31B-1EAC9A9F679E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41-4984-B683-DC0CA999CEE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74A-42A5-B31B-1EAC9A9F679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74A-42A5-B31B-1EAC9A9F67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Graficos!$C$9:$C$12</c:f>
              <c:numCache>
                <c:formatCode>#,##0.00\ "€"</c:formatCode>
                <c:ptCount val="4"/>
                <c:pt idx="0">
                  <c:v>57253.092803781976</c:v>
                </c:pt>
                <c:pt idx="1">
                  <c:v>30886</c:v>
                </c:pt>
                <c:pt idx="2">
                  <c:v>12702.849999999999</c:v>
                </c:pt>
                <c:pt idx="3">
                  <c:v>4896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4A-42A5-B31B-1EAC9A9F679E}"/>
            </c:ext>
          </c:extLst>
        </c:ser>
        <c:ser>
          <c:idx val="1"/>
          <c:order val="1"/>
          <c:tx>
            <c:strRef>
              <c:f>Graficos!$D$8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41-4984-B683-DC0CA999CEE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41-4984-B683-DC0CA999CEE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141-4984-B683-DC0CA999CEE5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141-4984-B683-DC0CA999CEE5}"/>
              </c:ext>
            </c:extLst>
          </c:dPt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Graficos!$D$9:$D$12</c:f>
              <c:numCache>
                <c:formatCode>#,##0.00\ "€"</c:formatCode>
                <c:ptCount val="4"/>
                <c:pt idx="0">
                  <c:v>70142.195321233405</c:v>
                </c:pt>
                <c:pt idx="1">
                  <c:v>37839.210749999998</c:v>
                </c:pt>
                <c:pt idx="2">
                  <c:v>15562.579106249999</c:v>
                </c:pt>
                <c:pt idx="3">
                  <c:v>5998.2119999999995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4A-42A5-B31B-1EAC9A9F679E}"/>
            </c:ext>
          </c:extLst>
        </c:ser>
        <c:ser>
          <c:idx val="2"/>
          <c:order val="2"/>
          <c:tx>
            <c:strRef>
              <c:f>Graficos!$E$8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B141-4984-B683-DC0CA999CEE5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141-4984-B683-DC0CA999CEE5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141-4984-B683-DC0CA999CEE5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141-4984-B683-DC0CA999CEE5}"/>
              </c:ext>
            </c:extLst>
          </c:dPt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Graficos!$E$9:$E$12</c:f>
              <c:numCache>
                <c:formatCode>0%</c:formatCode>
                <c:ptCount val="4"/>
                <c:pt idx="0">
                  <c:v>0.54146214013286231</c:v>
                </c:pt>
                <c:pt idx="1">
                  <c:v>0.29209949788142919</c:v>
                </c:pt>
                <c:pt idx="2">
                  <c:v>0.12013521034329835</c:v>
                </c:pt>
                <c:pt idx="3">
                  <c:v>4.6303151642410063E-2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4A-42A5-B31B-1EAC9A9F6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>
                    <a:lumMod val="75000"/>
                    <a:lumOff val="25000"/>
                  </a:schemeClr>
                </a:solidFill>
              </a:rPr>
              <a:t>Inversió per mitjà%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Graficos!$E$8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FAB-418B-99F4-B9900578AA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FAB-418B-99F4-B9900578AA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FAB-418B-99F4-B9900578AA9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FAB-418B-99F4-B9900578AA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Graficos!$E$9:$E$12</c:f>
              <c:numCache>
                <c:formatCode>0%</c:formatCode>
                <c:ptCount val="4"/>
                <c:pt idx="0">
                  <c:v>0.54146214013286231</c:v>
                </c:pt>
                <c:pt idx="1">
                  <c:v>0.29209949788142919</c:v>
                </c:pt>
                <c:pt idx="2">
                  <c:v>0.12013521034329835</c:v>
                </c:pt>
                <c:pt idx="3">
                  <c:v>4.6303151642410063E-2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AB-418B-99F4-B9900578AA96}"/>
            </c:ext>
          </c:extLst>
        </c:ser>
        <c:ser>
          <c:idx val="1"/>
          <c:order val="1"/>
          <c:tx>
            <c:strRef>
              <c:f>Graficos!$D$8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BFAB-418B-99F4-B9900578AA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BFAB-418B-99F4-B9900578AA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BFAB-418B-99F4-B9900578AA9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BFAB-418B-99F4-B9900578AA9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BFAB-418B-99F4-B9900578AA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Graficos!$D$9:$D$13</c:f>
              <c:numCache>
                <c:formatCode>#,##0.00\ "€"</c:formatCode>
                <c:ptCount val="5"/>
                <c:pt idx="0">
                  <c:v>70142.195321233405</c:v>
                </c:pt>
                <c:pt idx="1">
                  <c:v>37839.210749999998</c:v>
                </c:pt>
                <c:pt idx="2">
                  <c:v>15562.579106249999</c:v>
                </c:pt>
                <c:pt idx="3">
                  <c:v>5998.2119999999995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FAB-418B-99F4-B9900578AA96}"/>
            </c:ext>
          </c:extLst>
        </c:ser>
        <c:ser>
          <c:idx val="2"/>
          <c:order val="2"/>
          <c:tx>
            <c:strRef>
              <c:f>Graficos!$E$8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BFAB-418B-99F4-B9900578AA9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BFAB-418B-99F4-B9900578AA9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BFAB-418B-99F4-B9900578AA9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BFAB-418B-99F4-B9900578AA9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BFAB-418B-99F4-B9900578AA96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BFAB-418B-99F4-B9900578AA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Graficos!$B$9:$B$12</c:f>
              <c:strCache>
                <c:ptCount val="4"/>
                <c:pt idx="0">
                  <c:v>Internet</c:v>
                </c:pt>
                <c:pt idx="1">
                  <c:v>Prensa</c:v>
                </c:pt>
                <c:pt idx="2">
                  <c:v>Radio</c:v>
                </c:pt>
                <c:pt idx="3">
                  <c:v>Exterior</c:v>
                </c:pt>
              </c:strCache>
            </c:strRef>
          </c:cat>
          <c:val>
            <c:numRef>
              <c:f>Graficos!$E$9:$E$13</c:f>
              <c:numCache>
                <c:formatCode>0%</c:formatCode>
                <c:ptCount val="5"/>
                <c:pt idx="0">
                  <c:v>0.54146214013286231</c:v>
                </c:pt>
                <c:pt idx="1">
                  <c:v>0.29209949788142919</c:v>
                </c:pt>
                <c:pt idx="2">
                  <c:v>0.12013521034329835</c:v>
                </c:pt>
                <c:pt idx="3">
                  <c:v>4.6303151642410063E-2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FAB-418B-99F4-B9900578AA9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Inversió</a:t>
            </a:r>
            <a:r>
              <a:rPr lang="en-US" baseline="0"/>
              <a:t> total Grup Editorial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Graficos!$D$25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Graficos!$B$26:$B$58</c:f>
              <c:strCache>
                <c:ptCount val="33"/>
                <c:pt idx="0">
                  <c:v>Godó Strategies</c:v>
                </c:pt>
                <c:pt idx="1">
                  <c:v>El Periodico de Catalunya</c:v>
                </c:pt>
                <c:pt idx="2">
                  <c:v>Skyrocket</c:v>
                </c:pt>
                <c:pt idx="3">
                  <c:v>Premsa i comunicació del Baix Llobregat, SA</c:v>
                </c:pt>
                <c:pt idx="4">
                  <c:v>COMUNICACION METROBCN SL</c:v>
                </c:pt>
                <c:pt idx="5">
                  <c:v>Impact OOH</c:v>
                </c:pt>
                <c:pt idx="6">
                  <c:v>Casguamedia</c:v>
                </c:pt>
                <c:pt idx="7">
                  <c:v>Unidad Editorial</c:v>
                </c:pt>
                <c:pt idx="8">
                  <c:v>Diari ARA</c:v>
                </c:pt>
                <c:pt idx="9">
                  <c:v>Baconfa, S.L.</c:v>
                </c:pt>
                <c:pt idx="10">
                  <c:v>La Chica Bona</c:v>
                </c:pt>
                <c:pt idx="11">
                  <c:v>Atresmedia</c:v>
                </c:pt>
                <c:pt idx="12">
                  <c:v>Komunica</c:v>
                </c:pt>
                <c:pt idx="13">
                  <c:v>Hermes Comunicacions</c:v>
                </c:pt>
                <c:pt idx="14">
                  <c:v>La Premsa del Baix</c:v>
                </c:pt>
                <c:pt idx="15">
                  <c:v>L'Opinió</c:v>
                </c:pt>
                <c:pt idx="16">
                  <c:v>Viladecans News</c:v>
                </c:pt>
                <c:pt idx="17">
                  <c:v>Linkedin</c:v>
                </c:pt>
                <c:pt idx="18">
                  <c:v>Comunicació 21</c:v>
                </c:pt>
                <c:pt idx="19">
                  <c:v>Educación 3.0 Ediciones, S.L.</c:v>
                </c:pt>
                <c:pt idx="20">
                  <c:v>Gava.info</c:v>
                </c:pt>
                <c:pt idx="21">
                  <c:v>Google</c:v>
                </c:pt>
                <c:pt idx="22">
                  <c:v>Vilapress.cat</c:v>
                </c:pt>
                <c:pt idx="23">
                  <c:v>Delta</c:v>
                </c:pt>
                <c:pt idx="24">
                  <c:v>Carakter</c:v>
                </c:pt>
                <c:pt idx="25">
                  <c:v>Tot Barcelona</c:v>
                </c:pt>
                <c:pt idx="26">
                  <c:v>Meta</c:v>
                </c:pt>
                <c:pt idx="27">
                  <c:v>Aracat Publicidad (Alberto Díaz)</c:v>
                </c:pt>
                <c:pt idx="28">
                  <c:v>Ergates Tecnologia, S.L.</c:v>
                </c:pt>
                <c:pt idx="29">
                  <c:v>elbaix.cat</c:v>
                </c:pt>
                <c:pt idx="30">
                  <c:v>The Smart City</c:v>
                </c:pt>
                <c:pt idx="31">
                  <c:v>Twitter</c:v>
                </c:pt>
                <c:pt idx="32">
                  <c:v>Surtdecasa</c:v>
                </c:pt>
              </c:strCache>
            </c:strRef>
          </c:cat>
          <c:val>
            <c:numRef>
              <c:f>Graficos!$D$26:$D$58</c:f>
              <c:numCache>
                <c:formatCode>#,##0\ "€"</c:formatCode>
                <c:ptCount val="33"/>
                <c:pt idx="0">
                  <c:v>29700.27658125</c:v>
                </c:pt>
                <c:pt idx="1">
                  <c:v>19816.396874999999</c:v>
                </c:pt>
                <c:pt idx="2">
                  <c:v>15455.530328330178</c:v>
                </c:pt>
                <c:pt idx="3">
                  <c:v>14545.909125</c:v>
                </c:pt>
                <c:pt idx="4">
                  <c:v>8198.5365000000002</c:v>
                </c:pt>
                <c:pt idx="5">
                  <c:v>5998.2119999999995</c:v>
                </c:pt>
                <c:pt idx="6">
                  <c:v>4318.5656250000002</c:v>
                </c:pt>
                <c:pt idx="7">
                  <c:v>4073.5406249999996</c:v>
                </c:pt>
                <c:pt idx="8">
                  <c:v>3552.8625000000002</c:v>
                </c:pt>
                <c:pt idx="9">
                  <c:v>1960.2</c:v>
                </c:pt>
                <c:pt idx="10">
                  <c:v>1837.6875</c:v>
                </c:pt>
                <c:pt idx="11">
                  <c:v>1648.0381499999999</c:v>
                </c:pt>
                <c:pt idx="12">
                  <c:v>1543.6575</c:v>
                </c:pt>
                <c:pt idx="13">
                  <c:v>1408.89375</c:v>
                </c:pt>
                <c:pt idx="14">
                  <c:v>1378.2656250000002</c:v>
                </c:pt>
                <c:pt idx="15">
                  <c:v>1286.3812499999999</c:v>
                </c:pt>
                <c:pt idx="16">
                  <c:v>1280.255625</c:v>
                </c:pt>
                <c:pt idx="17">
                  <c:v>1225.125</c:v>
                </c:pt>
                <c:pt idx="18">
                  <c:v>1133.2406250000001</c:v>
                </c:pt>
                <c:pt idx="19">
                  <c:v>1102.6125</c:v>
                </c:pt>
                <c:pt idx="20">
                  <c:v>1102.6125000000002</c:v>
                </c:pt>
                <c:pt idx="21">
                  <c:v>1102.6125</c:v>
                </c:pt>
                <c:pt idx="22">
                  <c:v>969.68643750000001</c:v>
                </c:pt>
                <c:pt idx="23">
                  <c:v>857.58750000000009</c:v>
                </c:pt>
                <c:pt idx="24">
                  <c:v>814.708125</c:v>
                </c:pt>
                <c:pt idx="25">
                  <c:v>643.19062499999995</c:v>
                </c:pt>
                <c:pt idx="26">
                  <c:v>519.85808165322578</c:v>
                </c:pt>
                <c:pt idx="27">
                  <c:v>503.52637499999997</c:v>
                </c:pt>
                <c:pt idx="28">
                  <c:v>428.79374999999999</c:v>
                </c:pt>
                <c:pt idx="29">
                  <c:v>367.53750000000002</c:v>
                </c:pt>
                <c:pt idx="30">
                  <c:v>367.53750000000002</c:v>
                </c:pt>
                <c:pt idx="31">
                  <c:v>248.67587250000003</c:v>
                </c:pt>
                <c:pt idx="32">
                  <c:v>151.68272625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D-4DD5-8D60-CA692578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06046144"/>
        <c:axId val="384610208"/>
      </c:barChart>
      <c:catAx>
        <c:axId val="15060461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84610208"/>
        <c:crosses val="autoZero"/>
        <c:auto val="1"/>
        <c:lblAlgn val="ctr"/>
        <c:lblOffset val="100"/>
        <c:noMultiLvlLbl val="0"/>
      </c:catAx>
      <c:valAx>
        <c:axId val="384610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6046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 per mesos</a:t>
            </a:r>
          </a:p>
        </c:rich>
      </c:tx>
      <c:layout>
        <c:manualLayout>
          <c:xMode val="edge"/>
          <c:yMode val="edge"/>
          <c:x val="0.36414752616152041"/>
          <c:y val="2.25669991103508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Graficos!$D$68</c:f>
              <c:strCache>
                <c:ptCount val="1"/>
                <c:pt idx="0">
                  <c:v>Amb fee i IVA inclòs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Graficos!$B$69:$B$80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Graficos!$D$69:$D$80</c:f>
              <c:numCache>
                <c:formatCode>#,##0\ "€"</c:formatCode>
                <c:ptCount val="12"/>
                <c:pt idx="0">
                  <c:v>367.53750000000002</c:v>
                </c:pt>
                <c:pt idx="1">
                  <c:v>3526.3148316532256</c:v>
                </c:pt>
                <c:pt idx="2">
                  <c:v>13032.401951249998</c:v>
                </c:pt>
                <c:pt idx="3">
                  <c:v>15184.983330000001</c:v>
                </c:pt>
                <c:pt idx="4">
                  <c:v>7072.3525950000021</c:v>
                </c:pt>
                <c:pt idx="5">
                  <c:v>17824.396223699994</c:v>
                </c:pt>
                <c:pt idx="6">
                  <c:v>11968.045776225001</c:v>
                </c:pt>
                <c:pt idx="7">
                  <c:v>5410.5807937500003</c:v>
                </c:pt>
                <c:pt idx="8">
                  <c:v>6416.3226599999989</c:v>
                </c:pt>
                <c:pt idx="9">
                  <c:v>2309.2381125000002</c:v>
                </c:pt>
                <c:pt idx="10">
                  <c:v>5327.4349396551725</c:v>
                </c:pt>
                <c:pt idx="11">
                  <c:v>41102.588463749998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3E-4E30-B1D2-540C6E406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0"/>
        <c:axId val="1506045664"/>
        <c:axId val="384612688"/>
      </c:barChart>
      <c:catAx>
        <c:axId val="150604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84612688"/>
        <c:crosses val="autoZero"/>
        <c:auto val="1"/>
        <c:lblAlgn val="ctr"/>
        <c:lblOffset val="100"/>
        <c:noMultiLvlLbl val="0"/>
      </c:catAx>
      <c:valAx>
        <c:axId val="38461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50604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Inversion</a:t>
            </a:r>
            <a:r>
              <a:rPr lang="en-US" baseline="0"/>
              <a:t> Grup Empresarial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Graficos!$D$94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34-4820-BF19-78CBA1E5B45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34-4820-BF19-78CBA1E5B45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34-4820-BF19-78CBA1E5B45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34-4820-BF19-78CBA1E5B45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34-4820-BF19-78CBA1E5B45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134-4820-BF19-78CBA1E5B45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134-4820-BF19-78CBA1E5B45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134-4820-BF19-78CBA1E5B456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9134-4820-BF19-78CBA1E5B45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9134-4820-BF19-78CBA1E5B45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9134-4820-BF19-78CBA1E5B456}"/>
              </c:ext>
            </c:extLst>
          </c:dPt>
          <c:dPt>
            <c:idx val="1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9134-4820-BF19-78CBA1E5B45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9134-4820-BF19-78CBA1E5B456}"/>
              </c:ext>
            </c:extLst>
          </c:dPt>
          <c:dPt>
            <c:idx val="1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9134-4820-BF19-78CBA1E5B456}"/>
              </c:ext>
            </c:extLst>
          </c:dPt>
          <c:dPt>
            <c:idx val="1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9134-4820-BF19-78CBA1E5B456}"/>
              </c:ext>
            </c:extLst>
          </c:dPt>
          <c:dPt>
            <c:idx val="1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9134-4820-BF19-78CBA1E5B45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9134-4820-BF19-78CBA1E5B456}"/>
              </c:ext>
            </c:extLst>
          </c:dPt>
          <c:dPt>
            <c:idx val="17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9134-4820-BF19-78CBA1E5B456}"/>
              </c:ext>
            </c:extLst>
          </c:dPt>
          <c:dPt>
            <c:idx val="18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9134-4820-BF19-78CBA1E5B456}"/>
              </c:ext>
            </c:extLst>
          </c:dPt>
          <c:dPt>
            <c:idx val="19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9134-4820-BF19-78CBA1E5B456}"/>
              </c:ext>
            </c:extLst>
          </c:dPt>
          <c:dPt>
            <c:idx val="20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9134-4820-BF19-78CBA1E5B456}"/>
              </c:ext>
            </c:extLst>
          </c:dPt>
          <c:dPt>
            <c:idx val="21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9134-4820-BF19-78CBA1E5B45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9134-4820-BF19-78CBA1E5B456}"/>
              </c:ext>
            </c:extLst>
          </c:dPt>
          <c:dPt>
            <c:idx val="23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9134-4820-BF19-78CBA1E5B456}"/>
              </c:ext>
            </c:extLst>
          </c:dPt>
          <c:dPt>
            <c:idx val="24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9134-4820-BF19-78CBA1E5B456}"/>
              </c:ext>
            </c:extLst>
          </c:dPt>
          <c:dPt>
            <c:idx val="25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9134-4820-BF19-78CBA1E5B456}"/>
              </c:ext>
            </c:extLst>
          </c:dPt>
          <c:dPt>
            <c:idx val="26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9134-4820-BF19-78CBA1E5B456}"/>
              </c:ext>
            </c:extLst>
          </c:dPt>
          <c:dPt>
            <c:idx val="27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9134-4820-BF19-78CBA1E5B456}"/>
              </c:ext>
            </c:extLst>
          </c:dPt>
          <c:dPt>
            <c:idx val="28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9-9134-4820-BF19-78CBA1E5B456}"/>
              </c:ext>
            </c:extLst>
          </c:dPt>
          <c:dPt>
            <c:idx val="29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B-9134-4820-BF19-78CBA1E5B456}"/>
              </c:ext>
            </c:extLst>
          </c:dPt>
          <c:dPt>
            <c:idx val="30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D-9134-4820-BF19-78CBA1E5B456}"/>
              </c:ext>
            </c:extLst>
          </c:dPt>
          <c:dPt>
            <c:idx val="31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F-9134-4820-BF19-78CBA1E5B456}"/>
              </c:ext>
            </c:extLst>
          </c:dPt>
          <c:dPt>
            <c:idx val="32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1-9134-4820-BF19-78CBA1E5B4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Graficos!$B$95:$B$127</c:f>
              <c:strCache>
                <c:ptCount val="33"/>
                <c:pt idx="0">
                  <c:v>Godó Strategies</c:v>
                </c:pt>
                <c:pt idx="1">
                  <c:v>El Periodico de Catalunya</c:v>
                </c:pt>
                <c:pt idx="2">
                  <c:v>Skyrocket</c:v>
                </c:pt>
                <c:pt idx="3">
                  <c:v>Premsa i comunicació del Baix Llobregat, SA</c:v>
                </c:pt>
                <c:pt idx="4">
                  <c:v>COMUNICACION METROBCN SL</c:v>
                </c:pt>
                <c:pt idx="5">
                  <c:v>Impact OOH</c:v>
                </c:pt>
                <c:pt idx="6">
                  <c:v>Casguamedia</c:v>
                </c:pt>
                <c:pt idx="7">
                  <c:v>Unidad Editorial</c:v>
                </c:pt>
                <c:pt idx="8">
                  <c:v>Diari ARA</c:v>
                </c:pt>
                <c:pt idx="9">
                  <c:v>Baconfa, S.L.</c:v>
                </c:pt>
                <c:pt idx="10">
                  <c:v>La Chica Bona</c:v>
                </c:pt>
                <c:pt idx="11">
                  <c:v>Atresmedia</c:v>
                </c:pt>
                <c:pt idx="12">
                  <c:v>Komunica</c:v>
                </c:pt>
                <c:pt idx="13">
                  <c:v>Hermes Comunicacions</c:v>
                </c:pt>
                <c:pt idx="14">
                  <c:v>La Premsa del Baix</c:v>
                </c:pt>
                <c:pt idx="15">
                  <c:v>L'Opinió</c:v>
                </c:pt>
                <c:pt idx="16">
                  <c:v>Viladecans News</c:v>
                </c:pt>
                <c:pt idx="17">
                  <c:v>Linkedin</c:v>
                </c:pt>
                <c:pt idx="18">
                  <c:v>Comunicació 21</c:v>
                </c:pt>
                <c:pt idx="19">
                  <c:v>Educación 3.0 Ediciones, S.L.</c:v>
                </c:pt>
                <c:pt idx="20">
                  <c:v>Gava.info</c:v>
                </c:pt>
                <c:pt idx="21">
                  <c:v>Google</c:v>
                </c:pt>
                <c:pt idx="22">
                  <c:v>Vilapress.cat</c:v>
                </c:pt>
                <c:pt idx="23">
                  <c:v>Delta</c:v>
                </c:pt>
                <c:pt idx="24">
                  <c:v>Carakter</c:v>
                </c:pt>
                <c:pt idx="25">
                  <c:v>Tot Barcelona</c:v>
                </c:pt>
                <c:pt idx="26">
                  <c:v>Meta</c:v>
                </c:pt>
                <c:pt idx="27">
                  <c:v>Aracat Publicidad (Alberto Díaz)</c:v>
                </c:pt>
                <c:pt idx="28">
                  <c:v>Ergates Tecnologia, S.L.</c:v>
                </c:pt>
                <c:pt idx="29">
                  <c:v>elbaix.cat</c:v>
                </c:pt>
                <c:pt idx="30">
                  <c:v>The Smart City</c:v>
                </c:pt>
                <c:pt idx="31">
                  <c:v>Twitter</c:v>
                </c:pt>
                <c:pt idx="32">
                  <c:v>Surtdecasa</c:v>
                </c:pt>
              </c:strCache>
            </c:strRef>
          </c:cat>
          <c:val>
            <c:numRef>
              <c:f>Graficos!$D$95:$D$127</c:f>
              <c:numCache>
                <c:formatCode>#,##0\ "€"</c:formatCode>
                <c:ptCount val="33"/>
                <c:pt idx="0">
                  <c:v>29700.27658125</c:v>
                </c:pt>
                <c:pt idx="1">
                  <c:v>19816.396874999999</c:v>
                </c:pt>
                <c:pt idx="2">
                  <c:v>15455.530328330178</c:v>
                </c:pt>
                <c:pt idx="3">
                  <c:v>14545.909125</c:v>
                </c:pt>
                <c:pt idx="4">
                  <c:v>8198.5365000000002</c:v>
                </c:pt>
                <c:pt idx="5">
                  <c:v>5998.2119999999995</c:v>
                </c:pt>
                <c:pt idx="6">
                  <c:v>4318.5656250000002</c:v>
                </c:pt>
                <c:pt idx="7">
                  <c:v>4073.5406249999996</c:v>
                </c:pt>
                <c:pt idx="8">
                  <c:v>3552.8625000000002</c:v>
                </c:pt>
                <c:pt idx="9">
                  <c:v>1960.2</c:v>
                </c:pt>
                <c:pt idx="10">
                  <c:v>1837.6875</c:v>
                </c:pt>
                <c:pt idx="11">
                  <c:v>1648.0381499999999</c:v>
                </c:pt>
                <c:pt idx="12">
                  <c:v>1543.6575</c:v>
                </c:pt>
                <c:pt idx="13">
                  <c:v>1408.89375</c:v>
                </c:pt>
                <c:pt idx="14">
                  <c:v>1378.2656250000002</c:v>
                </c:pt>
                <c:pt idx="15">
                  <c:v>1286.3812499999999</c:v>
                </c:pt>
                <c:pt idx="16">
                  <c:v>1280.255625</c:v>
                </c:pt>
                <c:pt idx="17">
                  <c:v>1225.125</c:v>
                </c:pt>
                <c:pt idx="18">
                  <c:v>1133.2406250000001</c:v>
                </c:pt>
                <c:pt idx="19">
                  <c:v>1102.6125</c:v>
                </c:pt>
                <c:pt idx="20">
                  <c:v>1102.6125000000002</c:v>
                </c:pt>
                <c:pt idx="21">
                  <c:v>1102.6125</c:v>
                </c:pt>
                <c:pt idx="22">
                  <c:v>969.68643750000001</c:v>
                </c:pt>
                <c:pt idx="23">
                  <c:v>857.58750000000009</c:v>
                </c:pt>
                <c:pt idx="24">
                  <c:v>814.708125</c:v>
                </c:pt>
                <c:pt idx="25">
                  <c:v>643.19062499999995</c:v>
                </c:pt>
                <c:pt idx="26">
                  <c:v>519.85808165322578</c:v>
                </c:pt>
                <c:pt idx="27">
                  <c:v>503.52637499999997</c:v>
                </c:pt>
                <c:pt idx="28">
                  <c:v>428.79374999999999</c:v>
                </c:pt>
                <c:pt idx="29">
                  <c:v>367.53750000000002</c:v>
                </c:pt>
                <c:pt idx="30">
                  <c:v>367.53750000000002</c:v>
                </c:pt>
                <c:pt idx="31">
                  <c:v>248.67587250000003</c:v>
                </c:pt>
                <c:pt idx="32">
                  <c:v>151.68272625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0-4BF5-89BA-095B01D5CE1C}"/>
            </c:ext>
          </c:extLst>
        </c:ser>
        <c:ser>
          <c:idx val="1"/>
          <c:order val="1"/>
          <c:tx>
            <c:strRef>
              <c:f>Graficos!$D$94</c:f>
              <c:strCache>
                <c:ptCount val="1"/>
                <c:pt idx="0">
                  <c:v>Amb fee i IVA inclòs</c:v>
                </c:pt>
              </c:strCache>
            </c:strRef>
          </c:tx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9-9134-4820-BF19-78CBA1E5B45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B-9134-4820-BF19-78CBA1E5B456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D-9134-4820-BF19-78CBA1E5B456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4F-9134-4820-BF19-78CBA1E5B456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1-9134-4820-BF19-78CBA1E5B456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3-9134-4820-BF19-78CBA1E5B456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5-9134-4820-BF19-78CBA1E5B456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7-9134-4820-BF19-78CBA1E5B456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9-9134-4820-BF19-78CBA1E5B456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B-9134-4820-BF19-78CBA1E5B45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D-9134-4820-BF19-78CBA1E5B456}"/>
              </c:ext>
            </c:extLst>
          </c:dPt>
          <c:dPt>
            <c:idx val="11"/>
            <c:bubble3D val="0"/>
            <c:spPr>
              <a:solidFill>
                <a:schemeClr val="accent4">
                  <a:lumMod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9134-4820-BF19-78CBA1E5B456}"/>
              </c:ext>
            </c:extLst>
          </c:dPt>
          <c:dPt>
            <c:idx val="1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9134-4820-BF19-78CBA1E5B456}"/>
              </c:ext>
            </c:extLst>
          </c:dPt>
          <c:dPt>
            <c:idx val="13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9134-4820-BF19-78CBA1E5B456}"/>
              </c:ext>
            </c:extLst>
          </c:dPt>
          <c:dPt>
            <c:idx val="14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9134-4820-BF19-78CBA1E5B456}"/>
              </c:ext>
            </c:extLst>
          </c:dPt>
          <c:dPt>
            <c:idx val="15"/>
            <c:bubble3D val="0"/>
            <c:spPr>
              <a:solidFill>
                <a:schemeClr val="accent6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9134-4820-BF19-78CBA1E5B45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9134-4820-BF19-78CBA1E5B456}"/>
              </c:ext>
            </c:extLst>
          </c:dPt>
          <c:dPt>
            <c:idx val="17"/>
            <c:bubble3D val="0"/>
            <c:spPr>
              <a:solidFill>
                <a:schemeClr val="accent4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9134-4820-BF19-78CBA1E5B456}"/>
              </c:ext>
            </c:extLst>
          </c:dPt>
          <c:dPt>
            <c:idx val="18"/>
            <c:bubble3D val="0"/>
            <c:spPr>
              <a:solidFill>
                <a:schemeClr val="accent6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9134-4820-BF19-78CBA1E5B456}"/>
              </c:ext>
            </c:extLst>
          </c:dPt>
          <c:dPt>
            <c:idx val="19"/>
            <c:bubble3D val="0"/>
            <c:spPr>
              <a:solidFill>
                <a:schemeClr val="accent5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9134-4820-BF19-78CBA1E5B456}"/>
              </c:ext>
            </c:extLst>
          </c:dPt>
          <c:dPt>
            <c:idx val="20"/>
            <c:bubble3D val="0"/>
            <c:spPr>
              <a:solidFill>
                <a:schemeClr val="accent4">
                  <a:lumMod val="70000"/>
                  <a:lumOff val="3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9134-4820-BF19-78CBA1E5B456}"/>
              </c:ext>
            </c:extLst>
          </c:dPt>
          <c:dPt>
            <c:idx val="21"/>
            <c:bubble3D val="0"/>
            <c:spPr>
              <a:solidFill>
                <a:schemeClr val="accent6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9134-4820-BF19-78CBA1E5B45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9134-4820-BF19-78CBA1E5B456}"/>
              </c:ext>
            </c:extLst>
          </c:dPt>
          <c:dPt>
            <c:idx val="23"/>
            <c:bubble3D val="0"/>
            <c:spPr>
              <a:solidFill>
                <a:schemeClr val="accent4">
                  <a:lumMod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9134-4820-BF19-78CBA1E5B456}"/>
              </c:ext>
            </c:extLst>
          </c:dPt>
          <c:dPt>
            <c:idx val="24"/>
            <c:bubble3D val="0"/>
            <c:spPr>
              <a:solidFill>
                <a:schemeClr val="accent6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9134-4820-BF19-78CBA1E5B456}"/>
              </c:ext>
            </c:extLst>
          </c:dPt>
          <c:dPt>
            <c:idx val="25"/>
            <c:bubble3D val="0"/>
            <c:spPr>
              <a:solidFill>
                <a:schemeClr val="accent5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9134-4820-BF19-78CBA1E5B456}"/>
              </c:ext>
            </c:extLst>
          </c:dPt>
          <c:dPt>
            <c:idx val="26"/>
            <c:bubble3D val="0"/>
            <c:spPr>
              <a:solidFill>
                <a:schemeClr val="accent4">
                  <a:lumMod val="50000"/>
                  <a:lumOff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9134-4820-BF19-78CBA1E5B456}"/>
              </c:ext>
            </c:extLst>
          </c:dPt>
          <c:dPt>
            <c:idx val="27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9134-4820-BF19-78CBA1E5B456}"/>
              </c:ext>
            </c:extLst>
          </c:dPt>
          <c:dPt>
            <c:idx val="28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9134-4820-BF19-78CBA1E5B456}"/>
              </c:ext>
            </c:extLst>
          </c:dPt>
          <c:dPt>
            <c:idx val="29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3-9134-4820-BF19-78CBA1E5B456}"/>
              </c:ext>
            </c:extLst>
          </c:dPt>
          <c:dPt>
            <c:idx val="30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5-9134-4820-BF19-78CBA1E5B456}"/>
              </c:ext>
            </c:extLst>
          </c:dPt>
          <c:dPt>
            <c:idx val="31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7-9134-4820-BF19-78CBA1E5B456}"/>
              </c:ext>
            </c:extLst>
          </c:dPt>
          <c:dPt>
            <c:idx val="32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9-9134-4820-BF19-78CBA1E5B456}"/>
              </c:ext>
            </c:extLst>
          </c:dPt>
          <c:dPt>
            <c:idx val="33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B-9134-4820-BF19-78CBA1E5B456}"/>
              </c:ext>
            </c:extLst>
          </c:dPt>
          <c:dPt>
            <c:idx val="34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D-9134-4820-BF19-78CBA1E5B456}"/>
              </c:ext>
            </c:extLst>
          </c:dPt>
          <c:dPt>
            <c:idx val="3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F-9134-4820-BF19-78CBA1E5B4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Graficos!$B$95:$B$127</c:f>
              <c:strCache>
                <c:ptCount val="33"/>
                <c:pt idx="0">
                  <c:v>Godó Strategies</c:v>
                </c:pt>
                <c:pt idx="1">
                  <c:v>El Periodico de Catalunya</c:v>
                </c:pt>
                <c:pt idx="2">
                  <c:v>Skyrocket</c:v>
                </c:pt>
                <c:pt idx="3">
                  <c:v>Premsa i comunicació del Baix Llobregat, SA</c:v>
                </c:pt>
                <c:pt idx="4">
                  <c:v>COMUNICACION METROBCN SL</c:v>
                </c:pt>
                <c:pt idx="5">
                  <c:v>Impact OOH</c:v>
                </c:pt>
                <c:pt idx="6">
                  <c:v>Casguamedia</c:v>
                </c:pt>
                <c:pt idx="7">
                  <c:v>Unidad Editorial</c:v>
                </c:pt>
                <c:pt idx="8">
                  <c:v>Diari ARA</c:v>
                </c:pt>
                <c:pt idx="9">
                  <c:v>Baconfa, S.L.</c:v>
                </c:pt>
                <c:pt idx="10">
                  <c:v>La Chica Bona</c:v>
                </c:pt>
                <c:pt idx="11">
                  <c:v>Atresmedia</c:v>
                </c:pt>
                <c:pt idx="12">
                  <c:v>Komunica</c:v>
                </c:pt>
                <c:pt idx="13">
                  <c:v>Hermes Comunicacions</c:v>
                </c:pt>
                <c:pt idx="14">
                  <c:v>La Premsa del Baix</c:v>
                </c:pt>
                <c:pt idx="15">
                  <c:v>L'Opinió</c:v>
                </c:pt>
                <c:pt idx="16">
                  <c:v>Viladecans News</c:v>
                </c:pt>
                <c:pt idx="17">
                  <c:v>Linkedin</c:v>
                </c:pt>
                <c:pt idx="18">
                  <c:v>Comunicació 21</c:v>
                </c:pt>
                <c:pt idx="19">
                  <c:v>Educación 3.0 Ediciones, S.L.</c:v>
                </c:pt>
                <c:pt idx="20">
                  <c:v>Gava.info</c:v>
                </c:pt>
                <c:pt idx="21">
                  <c:v>Google</c:v>
                </c:pt>
                <c:pt idx="22">
                  <c:v>Vilapress.cat</c:v>
                </c:pt>
                <c:pt idx="23">
                  <c:v>Delta</c:v>
                </c:pt>
                <c:pt idx="24">
                  <c:v>Carakter</c:v>
                </c:pt>
                <c:pt idx="25">
                  <c:v>Tot Barcelona</c:v>
                </c:pt>
                <c:pt idx="26">
                  <c:v>Meta</c:v>
                </c:pt>
                <c:pt idx="27">
                  <c:v>Aracat Publicidad (Alberto Díaz)</c:v>
                </c:pt>
                <c:pt idx="28">
                  <c:v>Ergates Tecnologia, S.L.</c:v>
                </c:pt>
                <c:pt idx="29">
                  <c:v>elbaix.cat</c:v>
                </c:pt>
                <c:pt idx="30">
                  <c:v>The Smart City</c:v>
                </c:pt>
                <c:pt idx="31">
                  <c:v>Twitter</c:v>
                </c:pt>
                <c:pt idx="32">
                  <c:v>Surtdecasa</c:v>
                </c:pt>
              </c:strCache>
            </c:strRef>
          </c:cat>
          <c:val>
            <c:numRef>
              <c:f>Graficos!$D$95:$D$130</c:f>
              <c:numCache>
                <c:formatCode>#,##0\ "€"</c:formatCode>
                <c:ptCount val="36"/>
                <c:pt idx="0">
                  <c:v>29700.27658125</c:v>
                </c:pt>
                <c:pt idx="1">
                  <c:v>19816.396874999999</c:v>
                </c:pt>
                <c:pt idx="2">
                  <c:v>15455.530328330178</c:v>
                </c:pt>
                <c:pt idx="3">
                  <c:v>14545.909125</c:v>
                </c:pt>
                <c:pt idx="4">
                  <c:v>8198.5365000000002</c:v>
                </c:pt>
                <c:pt idx="5">
                  <c:v>5998.2119999999995</c:v>
                </c:pt>
                <c:pt idx="6">
                  <c:v>4318.5656250000002</c:v>
                </c:pt>
                <c:pt idx="7">
                  <c:v>4073.5406249999996</c:v>
                </c:pt>
                <c:pt idx="8">
                  <c:v>3552.8625000000002</c:v>
                </c:pt>
                <c:pt idx="9">
                  <c:v>1960.2</c:v>
                </c:pt>
                <c:pt idx="10">
                  <c:v>1837.6875</c:v>
                </c:pt>
                <c:pt idx="11">
                  <c:v>1648.0381499999999</c:v>
                </c:pt>
                <c:pt idx="12">
                  <c:v>1543.6575</c:v>
                </c:pt>
                <c:pt idx="13">
                  <c:v>1408.89375</c:v>
                </c:pt>
                <c:pt idx="14">
                  <c:v>1378.2656250000002</c:v>
                </c:pt>
                <c:pt idx="15">
                  <c:v>1286.3812499999999</c:v>
                </c:pt>
                <c:pt idx="16">
                  <c:v>1280.255625</c:v>
                </c:pt>
                <c:pt idx="17">
                  <c:v>1225.125</c:v>
                </c:pt>
                <c:pt idx="18">
                  <c:v>1133.2406250000001</c:v>
                </c:pt>
                <c:pt idx="19">
                  <c:v>1102.6125</c:v>
                </c:pt>
                <c:pt idx="20">
                  <c:v>1102.6125000000002</c:v>
                </c:pt>
                <c:pt idx="21">
                  <c:v>1102.6125</c:v>
                </c:pt>
                <c:pt idx="22">
                  <c:v>969.68643750000001</c:v>
                </c:pt>
                <c:pt idx="23">
                  <c:v>857.58750000000009</c:v>
                </c:pt>
                <c:pt idx="24">
                  <c:v>814.708125</c:v>
                </c:pt>
                <c:pt idx="25">
                  <c:v>643.19062499999995</c:v>
                </c:pt>
                <c:pt idx="26">
                  <c:v>519.85808165322578</c:v>
                </c:pt>
                <c:pt idx="27">
                  <c:v>503.52637499999997</c:v>
                </c:pt>
                <c:pt idx="28">
                  <c:v>428.79374999999999</c:v>
                </c:pt>
                <c:pt idx="29">
                  <c:v>367.53750000000002</c:v>
                </c:pt>
                <c:pt idx="30">
                  <c:v>367.53750000000002</c:v>
                </c:pt>
                <c:pt idx="31">
                  <c:v>248.67587250000003</c:v>
                </c:pt>
                <c:pt idx="32">
                  <c:v>151.68272625</c:v>
                </c:pt>
                <c:pt idx="33">
                  <c:v>129542.19717748342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E0-4BF5-89BA-095B01D5CE1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19050</xdr:rowOff>
    </xdr:from>
    <xdr:to>
      <xdr:col>1</xdr:col>
      <xdr:colOff>1863296</xdr:colOff>
      <xdr:row>5</xdr:row>
      <xdr:rowOff>101055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F5E625-F751-53F4-9899-4B54AFFA5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9050"/>
          <a:ext cx="2377646" cy="10364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476250</xdr:colOff>
      <xdr:row>1</xdr:row>
      <xdr:rowOff>138112</xdr:rowOff>
    </xdr:from>
    <xdr:to>
      <xdr:col>12</xdr:col>
      <xdr:colOff>476250</xdr:colOff>
      <xdr:row>21</xdr:row>
      <xdr:rowOff>14287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DB6FE4-F4C9-C1B2-5ACB-A1DC4C873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628650</xdr:colOff>
      <xdr:row>1</xdr:row>
      <xdr:rowOff>133350</xdr:rowOff>
    </xdr:from>
    <xdr:to>
      <xdr:col>18</xdr:col>
      <xdr:colOff>628650</xdr:colOff>
      <xdr:row>21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F477B41-9763-483D-A758-F04C3F2DAF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276225</xdr:colOff>
      <xdr:row>24</xdr:row>
      <xdr:rowOff>19049</xdr:rowOff>
    </xdr:from>
    <xdr:to>
      <xdr:col>16</xdr:col>
      <xdr:colOff>38100</xdr:colOff>
      <xdr:row>57</xdr:row>
      <xdr:rowOff>171449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789C8DF-E3C6-20F5-0902-023AF235D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233362</xdr:colOff>
      <xdr:row>66</xdr:row>
      <xdr:rowOff>9525</xdr:rowOff>
    </xdr:from>
    <xdr:to>
      <xdr:col>12</xdr:col>
      <xdr:colOff>533400</xdr:colOff>
      <xdr:row>83</xdr:row>
      <xdr:rowOff>138112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DBAD45-2E44-1B8D-9042-57BC29731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471486</xdr:colOff>
      <xdr:row>93</xdr:row>
      <xdr:rowOff>38101</xdr:rowOff>
    </xdr:from>
    <xdr:to>
      <xdr:col>20</xdr:col>
      <xdr:colOff>542925</xdr:colOff>
      <xdr:row>158</xdr:row>
      <xdr:rowOff>66676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4831D80-8106-A47C-E2D5-7BF1F49D4D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9525</xdr:colOff>
      <xdr:row>0</xdr:row>
      <xdr:rowOff>19050</xdr:rowOff>
    </xdr:from>
    <xdr:to>
      <xdr:col>1</xdr:col>
      <xdr:colOff>1621361</xdr:colOff>
      <xdr:row>4</xdr:row>
      <xdr:rowOff>291555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0997944-125A-6BB5-9BF3-6A05FC43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25" y="19050"/>
          <a:ext cx="2377646" cy="10364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1657556</xdr:colOff>
      <xdr:row>5</xdr:row>
      <xdr:rowOff>85815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B6CE27-5017-B0A3-D626-E8CFAEDE8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0"/>
          <a:ext cx="2377646" cy="10364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</xdr:rowOff>
    </xdr:from>
    <xdr:to>
      <xdr:col>1</xdr:col>
      <xdr:colOff>1663271</xdr:colOff>
      <xdr:row>5</xdr:row>
      <xdr:rowOff>102960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1B10F-D9E7-8D1B-A3AA-83FC4779E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19050"/>
          <a:ext cx="2377646" cy="10364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235324</xdr:colOff>
      <xdr:row>0</xdr:row>
      <xdr:rowOff>123265</xdr:rowOff>
    </xdr:from>
    <xdr:to>
      <xdr:col>2</xdr:col>
      <xdr:colOff>1124399</xdr:colOff>
      <xdr:row>6</xdr:row>
      <xdr:rowOff>20150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912684-8B29-CCE5-C7D8-6F4FE5449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18" y="123265"/>
          <a:ext cx="2375647" cy="10360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7</xdr:col>
      <xdr:colOff>146442</xdr:colOff>
      <xdr:row>5</xdr:row>
      <xdr:rowOff>90409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64B28-77AE-4A32-B778-43DE8029E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24382" y="0"/>
          <a:ext cx="2410031" cy="986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9BCE2-8648-4F1D-AA03-EE30554F89C0}">
  <dimension ref="B7:J89"/>
  <sheetViews>
    <sheetView showGridLines="0" workbookViewId="0">
      <selection activeCell="E4" sqref="E4"/>
    </sheetView>
  </sheetViews>
  <sheetFormatPr baseColWidth="10" defaultRowHeight="14.4" x14ac:dyDescent="0.3"/>
  <cols>
    <col min="2" max="2" width="38" customWidth="1"/>
    <col min="3" max="3" width="19.44140625" customWidth="1"/>
    <col min="4" max="4" width="22.44140625" customWidth="1"/>
    <col min="8" max="8" width="41.88671875" customWidth="1"/>
    <col min="9" max="9" width="19" customWidth="1"/>
    <col min="10" max="10" width="20.44140625" customWidth="1"/>
  </cols>
  <sheetData>
    <row r="7" spans="2:10" x14ac:dyDescent="0.3">
      <c r="B7" s="38">
        <v>2024</v>
      </c>
      <c r="C7" t="s">
        <v>168</v>
      </c>
    </row>
    <row r="8" spans="2:10" x14ac:dyDescent="0.3">
      <c r="B8" s="38"/>
    </row>
    <row r="9" spans="2:10" ht="15" thickBot="1" x14ac:dyDescent="0.35">
      <c r="B9" s="32" t="s">
        <v>98</v>
      </c>
      <c r="C9" s="33" t="s">
        <v>99</v>
      </c>
      <c r="D9" s="33" t="s">
        <v>100</v>
      </c>
      <c r="H9" s="32" t="s">
        <v>101</v>
      </c>
      <c r="I9" s="33" t="s">
        <v>99</v>
      </c>
      <c r="J9" s="33" t="s">
        <v>100</v>
      </c>
    </row>
    <row r="10" spans="2:10" x14ac:dyDescent="0.3">
      <c r="B10" s="20" t="s">
        <v>11</v>
      </c>
      <c r="C10" s="21">
        <v>57253.092803781976</v>
      </c>
      <c r="D10" s="21">
        <v>70142.195321233405</v>
      </c>
      <c r="H10" s="20" t="s">
        <v>70</v>
      </c>
      <c r="I10" s="21">
        <v>24242.65</v>
      </c>
      <c r="J10" s="21">
        <v>29700.27658125</v>
      </c>
    </row>
    <row r="11" spans="2:10" x14ac:dyDescent="0.3">
      <c r="B11" s="20" t="s">
        <v>19</v>
      </c>
      <c r="C11" s="21">
        <v>30886</v>
      </c>
      <c r="D11" s="21">
        <v>37839.210749999998</v>
      </c>
      <c r="H11" s="20" t="s">
        <v>121</v>
      </c>
      <c r="I11" s="21">
        <v>16175</v>
      </c>
      <c r="J11" s="21">
        <v>19816.396874999999</v>
      </c>
    </row>
    <row r="12" spans="2:10" x14ac:dyDescent="0.3">
      <c r="B12" s="20" t="s">
        <v>69</v>
      </c>
      <c r="C12" s="21">
        <v>12702.849999999999</v>
      </c>
      <c r="D12" s="21">
        <v>15562.579106249999</v>
      </c>
      <c r="H12" s="20" t="s">
        <v>34</v>
      </c>
      <c r="I12" s="21">
        <v>12615.472158620691</v>
      </c>
      <c r="J12" s="21">
        <v>15455.530328330178</v>
      </c>
    </row>
    <row r="13" spans="2:10" x14ac:dyDescent="0.3">
      <c r="B13" s="20" t="s">
        <v>43</v>
      </c>
      <c r="C13" s="21">
        <v>4896</v>
      </c>
      <c r="D13" s="21">
        <v>5998.2119999999995</v>
      </c>
      <c r="H13" s="20" t="s">
        <v>44</v>
      </c>
      <c r="I13" s="21">
        <v>11873</v>
      </c>
      <c r="J13" s="21">
        <v>14545.909125</v>
      </c>
    </row>
    <row r="14" spans="2:10" x14ac:dyDescent="0.3">
      <c r="B14" s="20"/>
      <c r="C14" s="19">
        <f ca="1">SUM(C10:C14)</f>
        <v>105737.94280378197</v>
      </c>
      <c r="D14" s="19">
        <f ca="1">SUM(D10:D14)</f>
        <v>129542.19717748341</v>
      </c>
      <c r="H14" s="20" t="s">
        <v>82</v>
      </c>
      <c r="I14" s="21">
        <v>6692</v>
      </c>
      <c r="J14" s="21">
        <v>8198.5365000000002</v>
      </c>
    </row>
    <row r="15" spans="2:10" x14ac:dyDescent="0.3">
      <c r="H15" s="20" t="s">
        <v>62</v>
      </c>
      <c r="I15" s="21">
        <v>4896</v>
      </c>
      <c r="J15" s="21">
        <v>5998.2119999999995</v>
      </c>
    </row>
    <row r="16" spans="2:10" x14ac:dyDescent="0.3">
      <c r="H16" s="20" t="s">
        <v>87</v>
      </c>
      <c r="I16" s="21">
        <v>3525</v>
      </c>
      <c r="J16" s="21">
        <v>4318.5656250000002</v>
      </c>
    </row>
    <row r="17" spans="2:10" x14ac:dyDescent="0.3">
      <c r="B17" s="39" t="s">
        <v>11</v>
      </c>
      <c r="C17" s="39"/>
      <c r="D17" s="39"/>
      <c r="H17" s="20" t="s">
        <v>16</v>
      </c>
      <c r="I17" s="21">
        <v>3325</v>
      </c>
      <c r="J17" s="21">
        <v>4073.5406249999996</v>
      </c>
    </row>
    <row r="18" spans="2:10" ht="15" thickBot="1" x14ac:dyDescent="0.35">
      <c r="B18" s="32" t="s">
        <v>101</v>
      </c>
      <c r="C18" s="33" t="s">
        <v>99</v>
      </c>
      <c r="D18" s="33" t="s">
        <v>100</v>
      </c>
      <c r="H18" s="20" t="s">
        <v>141</v>
      </c>
      <c r="I18" s="21">
        <v>2900</v>
      </c>
      <c r="J18" s="21">
        <v>3552.8625000000002</v>
      </c>
    </row>
    <row r="19" spans="2:10" x14ac:dyDescent="0.3">
      <c r="B19" s="20" t="s">
        <v>66</v>
      </c>
      <c r="C19" s="21">
        <v>16175</v>
      </c>
      <c r="D19" s="21">
        <v>19816.396874999999</v>
      </c>
      <c r="H19" s="20" t="s">
        <v>90</v>
      </c>
      <c r="I19" s="21">
        <v>1600</v>
      </c>
      <c r="J19" s="21">
        <v>1960.2</v>
      </c>
    </row>
    <row r="20" spans="2:10" x14ac:dyDescent="0.3">
      <c r="B20" s="20" t="s">
        <v>53</v>
      </c>
      <c r="C20" s="21">
        <v>7722.7830037819795</v>
      </c>
      <c r="D20" s="21">
        <v>9461.3745275083984</v>
      </c>
      <c r="H20" s="20" t="s">
        <v>128</v>
      </c>
      <c r="I20" s="21">
        <v>1500</v>
      </c>
      <c r="J20" s="21">
        <v>1837.6875</v>
      </c>
    </row>
    <row r="21" spans="2:10" x14ac:dyDescent="0.3">
      <c r="B21" s="20" t="s">
        <v>130</v>
      </c>
      <c r="C21" s="21">
        <v>4375</v>
      </c>
      <c r="D21" s="21">
        <v>5359.921875</v>
      </c>
      <c r="H21" s="20" t="s">
        <v>93</v>
      </c>
      <c r="I21" s="21">
        <v>1345.2</v>
      </c>
      <c r="J21" s="21">
        <v>1648.0381499999999</v>
      </c>
    </row>
    <row r="22" spans="2:10" x14ac:dyDescent="0.3">
      <c r="B22" s="20" t="s">
        <v>88</v>
      </c>
      <c r="C22" s="21">
        <v>3525</v>
      </c>
      <c r="D22" s="21">
        <v>4318.5656250000002</v>
      </c>
      <c r="H22" s="20" t="s">
        <v>67</v>
      </c>
      <c r="I22" s="21">
        <v>1260</v>
      </c>
      <c r="J22" s="21">
        <v>1543.6575</v>
      </c>
    </row>
    <row r="23" spans="2:10" x14ac:dyDescent="0.3">
      <c r="B23" s="20" t="s">
        <v>32</v>
      </c>
      <c r="C23" s="21">
        <v>3518.4997999999996</v>
      </c>
      <c r="D23" s="21">
        <v>4310.6020674749998</v>
      </c>
      <c r="H23" s="20" t="s">
        <v>122</v>
      </c>
      <c r="I23" s="21">
        <v>1150</v>
      </c>
      <c r="J23" s="21">
        <v>1408.89375</v>
      </c>
    </row>
    <row r="24" spans="2:10" x14ac:dyDescent="0.3">
      <c r="B24" s="20" t="s">
        <v>120</v>
      </c>
      <c r="C24" s="21">
        <v>2750</v>
      </c>
      <c r="D24" s="21">
        <v>3369.09375</v>
      </c>
      <c r="H24" s="20" t="s">
        <v>57</v>
      </c>
      <c r="I24" s="21">
        <v>1125</v>
      </c>
      <c r="J24" s="21">
        <v>1378.2656250000002</v>
      </c>
    </row>
    <row r="25" spans="2:10" x14ac:dyDescent="0.3">
      <c r="B25" s="20" t="s">
        <v>17</v>
      </c>
      <c r="C25" s="21">
        <v>2600</v>
      </c>
      <c r="D25" s="21">
        <v>3185.3249999999998</v>
      </c>
      <c r="H25" s="20" t="s">
        <v>59</v>
      </c>
      <c r="I25" s="21">
        <v>1050</v>
      </c>
      <c r="J25" s="21">
        <v>1286.3812499999999</v>
      </c>
    </row>
    <row r="26" spans="2:10" x14ac:dyDescent="0.3">
      <c r="B26" s="20" t="s">
        <v>129</v>
      </c>
      <c r="C26" s="21">
        <v>1500</v>
      </c>
      <c r="D26" s="21">
        <v>1837.6875</v>
      </c>
      <c r="H26" s="20" t="s">
        <v>13</v>
      </c>
      <c r="I26" s="21">
        <v>1045</v>
      </c>
      <c r="J26" s="21">
        <v>1280.255625</v>
      </c>
    </row>
    <row r="27" spans="2:10" x14ac:dyDescent="0.3">
      <c r="B27" s="20" t="s">
        <v>119</v>
      </c>
      <c r="C27" s="21">
        <v>1350</v>
      </c>
      <c r="D27" s="21">
        <v>1653.9187499999998</v>
      </c>
      <c r="H27" s="20" t="s">
        <v>60</v>
      </c>
      <c r="I27" s="21">
        <v>1000</v>
      </c>
      <c r="J27" s="21">
        <v>1225.125</v>
      </c>
    </row>
    <row r="28" spans="2:10" x14ac:dyDescent="0.3">
      <c r="B28" s="20" t="s">
        <v>74</v>
      </c>
      <c r="C28" s="21">
        <v>1185</v>
      </c>
      <c r="D28" s="21">
        <v>1451.7731249999999</v>
      </c>
      <c r="H28" s="20" t="s">
        <v>85</v>
      </c>
      <c r="I28" s="21">
        <v>925</v>
      </c>
      <c r="J28" s="21">
        <v>1133.2406250000001</v>
      </c>
    </row>
    <row r="29" spans="2:10" x14ac:dyDescent="0.3">
      <c r="B29" s="20" t="s">
        <v>57</v>
      </c>
      <c r="C29" s="21">
        <v>1125</v>
      </c>
      <c r="D29" s="21">
        <v>1378.265625</v>
      </c>
      <c r="H29" s="20" t="s">
        <v>139</v>
      </c>
      <c r="I29" s="21">
        <v>900</v>
      </c>
      <c r="J29" s="21">
        <v>1102.6125</v>
      </c>
    </row>
    <row r="30" spans="2:10" x14ac:dyDescent="0.3">
      <c r="B30" s="20" t="s">
        <v>13</v>
      </c>
      <c r="C30" s="21">
        <v>1045</v>
      </c>
      <c r="D30" s="21">
        <v>1280.2556250000002</v>
      </c>
      <c r="H30" s="20" t="s">
        <v>127</v>
      </c>
      <c r="I30" s="21">
        <v>900</v>
      </c>
      <c r="J30" s="21">
        <v>1102.6125000000002</v>
      </c>
    </row>
    <row r="31" spans="2:10" x14ac:dyDescent="0.3">
      <c r="B31" s="20" t="s">
        <v>60</v>
      </c>
      <c r="C31" s="21">
        <v>1000</v>
      </c>
      <c r="D31" s="21">
        <v>1225.125</v>
      </c>
      <c r="H31" s="20" t="s">
        <v>68</v>
      </c>
      <c r="I31" s="21">
        <v>899.99999999999989</v>
      </c>
      <c r="J31" s="21">
        <v>1102.6125</v>
      </c>
    </row>
    <row r="32" spans="2:10" x14ac:dyDescent="0.3">
      <c r="B32" s="20" t="s">
        <v>133</v>
      </c>
      <c r="C32" s="21">
        <v>1000</v>
      </c>
      <c r="D32" s="21">
        <v>1225.125</v>
      </c>
      <c r="H32" s="20" t="s">
        <v>50</v>
      </c>
      <c r="I32" s="21">
        <v>791.5</v>
      </c>
      <c r="J32" s="21">
        <v>969.68643750000001</v>
      </c>
    </row>
    <row r="33" spans="2:10" x14ac:dyDescent="0.3">
      <c r="B33" s="20" t="s">
        <v>127</v>
      </c>
      <c r="C33" s="21">
        <v>900</v>
      </c>
      <c r="D33" s="21">
        <v>1102.6125000000002</v>
      </c>
      <c r="H33" s="20" t="s">
        <v>79</v>
      </c>
      <c r="I33" s="21">
        <v>700</v>
      </c>
      <c r="J33" s="21">
        <v>857.58750000000009</v>
      </c>
    </row>
    <row r="34" spans="2:10" x14ac:dyDescent="0.3">
      <c r="B34" s="20" t="s">
        <v>140</v>
      </c>
      <c r="C34" s="21">
        <v>900</v>
      </c>
      <c r="D34" s="21">
        <v>1102.6125</v>
      </c>
      <c r="H34" s="20" t="s">
        <v>89</v>
      </c>
      <c r="I34" s="21">
        <v>665</v>
      </c>
      <c r="J34" s="21">
        <v>814.708125</v>
      </c>
    </row>
    <row r="35" spans="2:10" x14ac:dyDescent="0.3">
      <c r="B35" s="20" t="s">
        <v>68</v>
      </c>
      <c r="C35" s="21">
        <v>899.99999999999989</v>
      </c>
      <c r="D35" s="21">
        <v>1102.6125</v>
      </c>
      <c r="H35" s="20" t="s">
        <v>138</v>
      </c>
      <c r="I35" s="21">
        <v>525</v>
      </c>
      <c r="J35" s="21">
        <v>643.19062499999995</v>
      </c>
    </row>
    <row r="36" spans="2:10" x14ac:dyDescent="0.3">
      <c r="B36" s="20" t="s">
        <v>33</v>
      </c>
      <c r="C36" s="21">
        <v>798.52</v>
      </c>
      <c r="D36" s="21">
        <v>978.28681499999993</v>
      </c>
      <c r="H36" s="20" t="s">
        <v>51</v>
      </c>
      <c r="I36" s="21">
        <v>424.33064516129031</v>
      </c>
      <c r="J36" s="21">
        <v>519.85808165322578</v>
      </c>
    </row>
    <row r="37" spans="2:10" x14ac:dyDescent="0.3">
      <c r="B37" s="20" t="s">
        <v>50</v>
      </c>
      <c r="C37" s="19">
        <v>791.5</v>
      </c>
      <c r="D37" s="19">
        <v>969.68643750000001</v>
      </c>
      <c r="H37" s="20" t="s">
        <v>132</v>
      </c>
      <c r="I37" s="21">
        <v>411</v>
      </c>
      <c r="J37" s="21">
        <v>503.52637499999997</v>
      </c>
    </row>
    <row r="38" spans="2:10" x14ac:dyDescent="0.3">
      <c r="B38" s="20" t="s">
        <v>79</v>
      </c>
      <c r="C38" s="21">
        <v>700</v>
      </c>
      <c r="D38" s="21">
        <v>857.58750000000009</v>
      </c>
      <c r="H38" s="20" t="s">
        <v>143</v>
      </c>
      <c r="I38" s="21">
        <v>350</v>
      </c>
      <c r="J38" s="21">
        <v>428.79374999999999</v>
      </c>
    </row>
    <row r="39" spans="2:10" x14ac:dyDescent="0.3">
      <c r="B39" s="20" t="s">
        <v>89</v>
      </c>
      <c r="C39" s="21">
        <v>665</v>
      </c>
      <c r="D39" s="21">
        <v>814.708125</v>
      </c>
      <c r="H39" s="20" t="s">
        <v>145</v>
      </c>
      <c r="I39" s="21">
        <v>300</v>
      </c>
      <c r="J39" s="21">
        <v>367.53750000000002</v>
      </c>
    </row>
    <row r="40" spans="2:10" x14ac:dyDescent="0.3">
      <c r="B40" s="20" t="s">
        <v>131</v>
      </c>
      <c r="C40" s="21">
        <v>625</v>
      </c>
      <c r="D40" s="21">
        <v>765.703125</v>
      </c>
      <c r="H40" s="20" t="s">
        <v>137</v>
      </c>
      <c r="I40" s="21">
        <v>300</v>
      </c>
      <c r="J40" s="21">
        <v>367.53750000000002</v>
      </c>
    </row>
    <row r="41" spans="2:10" x14ac:dyDescent="0.3">
      <c r="B41" s="20" t="s">
        <v>138</v>
      </c>
      <c r="C41" s="21">
        <v>525</v>
      </c>
      <c r="D41" s="21">
        <v>643.19062499999995</v>
      </c>
      <c r="H41" s="20" t="s">
        <v>21</v>
      </c>
      <c r="I41" s="21">
        <v>202.98000000000002</v>
      </c>
      <c r="J41" s="21">
        <v>248.67587250000003</v>
      </c>
    </row>
    <row r="42" spans="2:10" x14ac:dyDescent="0.3">
      <c r="B42" s="20" t="s">
        <v>144</v>
      </c>
      <c r="C42" s="21">
        <v>350</v>
      </c>
      <c r="D42" s="21">
        <v>428.79374999999999</v>
      </c>
      <c r="H42" s="20" t="s">
        <v>135</v>
      </c>
      <c r="I42" s="21">
        <v>123.81</v>
      </c>
      <c r="J42" s="21">
        <v>151.68272625</v>
      </c>
    </row>
    <row r="43" spans="2:10" x14ac:dyDescent="0.3">
      <c r="B43" s="20" t="s">
        <v>145</v>
      </c>
      <c r="C43" s="21">
        <v>300</v>
      </c>
      <c r="D43" s="21">
        <v>367.53750000000002</v>
      </c>
      <c r="H43" s="20"/>
      <c r="I43" s="19">
        <f>SUM(I10:I42)</f>
        <v>105737.94280378197</v>
      </c>
      <c r="J43" s="19">
        <f ca="1">SUM(J39:J43)</f>
        <v>129542.19717748341</v>
      </c>
    </row>
    <row r="44" spans="2:10" x14ac:dyDescent="0.3">
      <c r="B44" s="20" t="s">
        <v>86</v>
      </c>
      <c r="C44" s="21">
        <v>300</v>
      </c>
      <c r="D44" s="21">
        <v>367.53750000000002</v>
      </c>
      <c r="H44" s="20"/>
      <c r="I44" s="21"/>
      <c r="J44" s="21"/>
    </row>
    <row r="45" spans="2:10" x14ac:dyDescent="0.3">
      <c r="B45" s="20" t="s">
        <v>137</v>
      </c>
      <c r="C45" s="21">
        <v>300</v>
      </c>
      <c r="D45" s="21">
        <v>367.53750000000002</v>
      </c>
      <c r="H45" s="20"/>
      <c r="I45" s="21"/>
      <c r="J45" s="21"/>
    </row>
    <row r="46" spans="2:10" x14ac:dyDescent="0.3">
      <c r="B46" s="20" t="s">
        <v>21</v>
      </c>
      <c r="C46" s="21">
        <v>202.98000000000002</v>
      </c>
      <c r="D46" s="21">
        <v>248.67587250000003</v>
      </c>
      <c r="I46" s="19"/>
      <c r="J46" s="19"/>
    </row>
    <row r="47" spans="2:10" x14ac:dyDescent="0.3">
      <c r="B47" s="20" t="s">
        <v>136</v>
      </c>
      <c r="C47" s="21">
        <v>123.81</v>
      </c>
      <c r="D47" s="21">
        <v>151.68272625</v>
      </c>
    </row>
    <row r="48" spans="2:10" x14ac:dyDescent="0.3">
      <c r="C48" s="19">
        <f>SUM(C19:C47)</f>
        <v>57253.092803781976</v>
      </c>
      <c r="D48" s="19">
        <f>SUM(D19:D47)</f>
        <v>70142.195321233419</v>
      </c>
    </row>
    <row r="52" spans="2:4" x14ac:dyDescent="0.3">
      <c r="B52" s="39" t="s">
        <v>19</v>
      </c>
      <c r="C52" s="39"/>
      <c r="D52" s="39"/>
    </row>
    <row r="53" spans="2:4" ht="15" thickBot="1" x14ac:dyDescent="0.35">
      <c r="B53" s="32" t="s">
        <v>101</v>
      </c>
      <c r="C53" s="33" t="s">
        <v>99</v>
      </c>
      <c r="D53" s="33" t="s">
        <v>100</v>
      </c>
    </row>
    <row r="54" spans="2:4" x14ac:dyDescent="0.3">
      <c r="B54" s="20" t="s">
        <v>45</v>
      </c>
      <c r="C54" s="21">
        <v>9952</v>
      </c>
      <c r="D54" s="21">
        <v>12192.444</v>
      </c>
    </row>
    <row r="55" spans="2:4" x14ac:dyDescent="0.3">
      <c r="B55" s="20" t="s">
        <v>83</v>
      </c>
      <c r="C55" s="21">
        <v>3942</v>
      </c>
      <c r="D55" s="21">
        <v>4829.4427499999993</v>
      </c>
    </row>
    <row r="56" spans="2:4" x14ac:dyDescent="0.3">
      <c r="B56" s="20" t="s">
        <v>75</v>
      </c>
      <c r="C56" s="21">
        <v>3425</v>
      </c>
      <c r="D56" s="21">
        <v>4196.0531249999995</v>
      </c>
    </row>
    <row r="57" spans="2:4" x14ac:dyDescent="0.3">
      <c r="B57" s="20" t="s">
        <v>142</v>
      </c>
      <c r="C57" s="21">
        <v>2900</v>
      </c>
      <c r="D57" s="21">
        <v>3552.8625000000002</v>
      </c>
    </row>
    <row r="58" spans="2:4" x14ac:dyDescent="0.3">
      <c r="B58" s="20" t="s">
        <v>74</v>
      </c>
      <c r="C58" s="21">
        <v>2200</v>
      </c>
      <c r="D58" s="21">
        <v>2695.2750000000001</v>
      </c>
    </row>
    <row r="59" spans="2:4" x14ac:dyDescent="0.3">
      <c r="B59" s="20" t="s">
        <v>134</v>
      </c>
      <c r="C59" s="21">
        <v>1700</v>
      </c>
      <c r="D59" s="21">
        <v>2082.7125000000001</v>
      </c>
    </row>
    <row r="60" spans="2:4" x14ac:dyDescent="0.3">
      <c r="B60" s="20" t="s">
        <v>67</v>
      </c>
      <c r="C60" s="21">
        <v>1260</v>
      </c>
      <c r="D60" s="21">
        <v>1543.6575</v>
      </c>
    </row>
    <row r="61" spans="2:4" x14ac:dyDescent="0.3">
      <c r="B61" s="20" t="s">
        <v>123</v>
      </c>
      <c r="C61" s="21">
        <v>1150</v>
      </c>
      <c r="D61" s="21">
        <v>1408.89375</v>
      </c>
    </row>
    <row r="62" spans="2:4" x14ac:dyDescent="0.3">
      <c r="B62" s="20" t="s">
        <v>59</v>
      </c>
      <c r="C62" s="21">
        <v>1050</v>
      </c>
      <c r="D62" s="21">
        <v>1286.3812499999999</v>
      </c>
    </row>
    <row r="63" spans="2:4" x14ac:dyDescent="0.3">
      <c r="B63" s="20" t="s">
        <v>91</v>
      </c>
      <c r="C63" s="21">
        <v>800</v>
      </c>
      <c r="D63" s="21">
        <v>980.1</v>
      </c>
    </row>
    <row r="64" spans="2:4" x14ac:dyDescent="0.3">
      <c r="B64" s="20" t="s">
        <v>124</v>
      </c>
      <c r="C64" s="21">
        <v>800</v>
      </c>
      <c r="D64" s="21">
        <v>980.1</v>
      </c>
    </row>
    <row r="65" spans="2:4" x14ac:dyDescent="0.3">
      <c r="B65" s="20" t="s">
        <v>126</v>
      </c>
      <c r="C65" s="21">
        <v>725</v>
      </c>
      <c r="D65" s="21">
        <v>888.21562500000005</v>
      </c>
    </row>
    <row r="66" spans="2:4" x14ac:dyDescent="0.3">
      <c r="B66" s="20" t="s">
        <v>48</v>
      </c>
      <c r="C66" s="21">
        <v>571</v>
      </c>
      <c r="D66" s="21">
        <v>699.54637500000001</v>
      </c>
    </row>
    <row r="67" spans="2:4" x14ac:dyDescent="0.3">
      <c r="B67" s="20" t="s">
        <v>94</v>
      </c>
      <c r="C67" s="21">
        <v>411</v>
      </c>
      <c r="D67" s="21">
        <v>503.52637499999997</v>
      </c>
    </row>
    <row r="68" spans="2:4" x14ac:dyDescent="0.3">
      <c r="B68" s="20"/>
      <c r="C68" s="19">
        <f>SUM(C54:C67)</f>
        <v>30886</v>
      </c>
      <c r="D68" s="19">
        <f>SUM(D54:D67)</f>
        <v>37839.210749999991</v>
      </c>
    </row>
    <row r="71" spans="2:4" x14ac:dyDescent="0.3">
      <c r="B71" s="39" t="s">
        <v>69</v>
      </c>
      <c r="C71" s="39"/>
      <c r="D71" s="39"/>
    </row>
    <row r="72" spans="2:4" ht="15" thickBot="1" x14ac:dyDescent="0.35">
      <c r="B72" s="32" t="s">
        <v>101</v>
      </c>
      <c r="C72" s="33" t="s">
        <v>99</v>
      </c>
      <c r="D72" s="33" t="s">
        <v>100</v>
      </c>
    </row>
    <row r="73" spans="2:4" x14ac:dyDescent="0.3">
      <c r="B73" s="20" t="s">
        <v>70</v>
      </c>
      <c r="C73" s="21">
        <v>11357.65</v>
      </c>
      <c r="D73" s="21">
        <v>13914.540956249999</v>
      </c>
    </row>
    <row r="74" spans="2:4" x14ac:dyDescent="0.3">
      <c r="B74" s="20" t="s">
        <v>93</v>
      </c>
      <c r="C74" s="21">
        <v>1345.2</v>
      </c>
      <c r="D74" s="21">
        <v>1648.0381500000001</v>
      </c>
    </row>
    <row r="75" spans="2:4" x14ac:dyDescent="0.3">
      <c r="C75" s="19">
        <f>SUM(C73:C74)</f>
        <v>12702.85</v>
      </c>
      <c r="D75" s="19">
        <f>SUM(D73:D74)</f>
        <v>15562.579106249999</v>
      </c>
    </row>
    <row r="78" spans="2:4" x14ac:dyDescent="0.3">
      <c r="B78" s="39" t="s">
        <v>43</v>
      </c>
      <c r="C78" s="39"/>
      <c r="D78" s="39"/>
    </row>
    <row r="79" spans="2:4" ht="15" thickBot="1" x14ac:dyDescent="0.35">
      <c r="B79" s="32" t="s">
        <v>101</v>
      </c>
      <c r="C79" s="33" t="s">
        <v>99</v>
      </c>
      <c r="D79" s="33" t="s">
        <v>100</v>
      </c>
    </row>
    <row r="80" spans="2:4" x14ac:dyDescent="0.3">
      <c r="B80" s="20" t="s">
        <v>62</v>
      </c>
      <c r="C80" s="21">
        <v>4896</v>
      </c>
      <c r="D80" s="21">
        <v>5998.2120000000014</v>
      </c>
    </row>
    <row r="81" spans="2:4" x14ac:dyDescent="0.3">
      <c r="C81" s="19">
        <f>SUM(C80)</f>
        <v>4896</v>
      </c>
      <c r="D81" s="19">
        <f>SUM(D80)</f>
        <v>5998.2120000000014</v>
      </c>
    </row>
    <row r="82" spans="2:4" x14ac:dyDescent="0.3">
      <c r="C82" s="19"/>
      <c r="D82" s="19"/>
    </row>
    <row r="89" spans="2:4" x14ac:dyDescent="0.3">
      <c r="B89" t="s">
        <v>167</v>
      </c>
    </row>
  </sheetData>
  <sortState xmlns:xlrd2="http://schemas.microsoft.com/office/spreadsheetml/2017/richdata2" ref="H10:J45">
    <sortCondition descending="1" ref="J10:J45"/>
  </sortState>
  <mergeCells count="4">
    <mergeCell ref="B17:D17"/>
    <mergeCell ref="B71:D71"/>
    <mergeCell ref="B78:D78"/>
    <mergeCell ref="B52:D5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90404-7256-4DEE-862C-8CF906A63DEB}">
  <dimension ref="B5:E131"/>
  <sheetViews>
    <sheetView showGridLines="0" topLeftCell="A160" workbookViewId="0">
      <selection activeCell="B164" sqref="B164"/>
    </sheetView>
  </sheetViews>
  <sheetFormatPr baseColWidth="10" defaultRowHeight="14.4" x14ac:dyDescent="0.3"/>
  <cols>
    <col min="2" max="2" width="29.5546875" customWidth="1"/>
    <col min="3" max="3" width="20.44140625" customWidth="1"/>
    <col min="4" max="4" width="20" customWidth="1"/>
  </cols>
  <sheetData>
    <row r="5" spans="2:5" ht="33" customHeight="1" x14ac:dyDescent="0.3"/>
    <row r="6" spans="2:5" ht="33" customHeight="1" x14ac:dyDescent="0.3">
      <c r="B6" t="s">
        <v>169</v>
      </c>
    </row>
    <row r="8" spans="2:5" ht="15" thickBot="1" x14ac:dyDescent="0.35">
      <c r="B8" s="32" t="s">
        <v>98</v>
      </c>
      <c r="C8" s="33" t="s">
        <v>99</v>
      </c>
      <c r="D8" s="33" t="s">
        <v>100</v>
      </c>
      <c r="E8" s="34" t="s">
        <v>104</v>
      </c>
    </row>
    <row r="9" spans="2:5" x14ac:dyDescent="0.3">
      <c r="B9" s="20" t="s">
        <v>11</v>
      </c>
      <c r="C9" s="21">
        <v>57253.092803781976</v>
      </c>
      <c r="D9" s="21">
        <v>70142.195321233405</v>
      </c>
      <c r="E9" s="27">
        <f>D9/D14</f>
        <v>0.54146214013286231</v>
      </c>
    </row>
    <row r="10" spans="2:5" x14ac:dyDescent="0.3">
      <c r="B10" s="20" t="s">
        <v>19</v>
      </c>
      <c r="C10" s="21">
        <v>30886</v>
      </c>
      <c r="D10" s="21">
        <v>37839.210749999998</v>
      </c>
      <c r="E10" s="27">
        <f>D10/D14</f>
        <v>0.29209949788142919</v>
      </c>
    </row>
    <row r="11" spans="2:5" x14ac:dyDescent="0.3">
      <c r="B11" s="20" t="s">
        <v>69</v>
      </c>
      <c r="C11" s="21">
        <v>12702.849999999999</v>
      </c>
      <c r="D11" s="21">
        <v>15562.579106249999</v>
      </c>
      <c r="E11" s="27">
        <f>D11/D14</f>
        <v>0.12013521034329835</v>
      </c>
    </row>
    <row r="12" spans="2:5" x14ac:dyDescent="0.3">
      <c r="B12" s="20" t="s">
        <v>43</v>
      </c>
      <c r="C12" s="21">
        <v>4896</v>
      </c>
      <c r="D12" s="21">
        <v>5998.2119999999995</v>
      </c>
      <c r="E12" s="27">
        <f>D12/D14</f>
        <v>4.6303151642410063E-2</v>
      </c>
    </row>
    <row r="13" spans="2:5" x14ac:dyDescent="0.3">
      <c r="B13" s="20"/>
      <c r="C13" s="28"/>
      <c r="D13" s="28"/>
      <c r="E13" s="27"/>
    </row>
    <row r="14" spans="2:5" x14ac:dyDescent="0.3">
      <c r="D14" s="21">
        <f>SUM(D9:D13)</f>
        <v>129542.19717748341</v>
      </c>
    </row>
    <row r="25" spans="2:4" ht="15" thickBot="1" x14ac:dyDescent="0.35">
      <c r="B25" s="32" t="s">
        <v>101</v>
      </c>
      <c r="C25" s="33" t="s">
        <v>99</v>
      </c>
      <c r="D25" s="33" t="s">
        <v>100</v>
      </c>
    </row>
    <row r="26" spans="2:4" x14ac:dyDescent="0.3">
      <c r="B26" s="20" t="s">
        <v>70</v>
      </c>
      <c r="C26" s="28">
        <v>24242.65</v>
      </c>
      <c r="D26" s="28">
        <v>29700.27658125</v>
      </c>
    </row>
    <row r="27" spans="2:4" x14ac:dyDescent="0.3">
      <c r="B27" s="20" t="s">
        <v>121</v>
      </c>
      <c r="C27" s="28">
        <v>16175</v>
      </c>
      <c r="D27" s="28">
        <v>19816.396874999999</v>
      </c>
    </row>
    <row r="28" spans="2:4" x14ac:dyDescent="0.3">
      <c r="B28" s="20" t="s">
        <v>34</v>
      </c>
      <c r="C28" s="28">
        <v>12615.472158620691</v>
      </c>
      <c r="D28" s="28">
        <v>15455.530328330178</v>
      </c>
    </row>
    <row r="29" spans="2:4" x14ac:dyDescent="0.3">
      <c r="B29" s="20" t="s">
        <v>44</v>
      </c>
      <c r="C29" s="28">
        <v>11873</v>
      </c>
      <c r="D29" s="28">
        <v>14545.909125</v>
      </c>
    </row>
    <row r="30" spans="2:4" x14ac:dyDescent="0.3">
      <c r="B30" s="20" t="s">
        <v>82</v>
      </c>
      <c r="C30" s="28">
        <v>6692</v>
      </c>
      <c r="D30" s="28">
        <v>8198.5365000000002</v>
      </c>
    </row>
    <row r="31" spans="2:4" x14ac:dyDescent="0.3">
      <c r="B31" s="20" t="s">
        <v>62</v>
      </c>
      <c r="C31" s="28">
        <v>4896</v>
      </c>
      <c r="D31" s="28">
        <v>5998.2119999999995</v>
      </c>
    </row>
    <row r="32" spans="2:4" x14ac:dyDescent="0.3">
      <c r="B32" s="20" t="s">
        <v>87</v>
      </c>
      <c r="C32" s="28">
        <v>3525</v>
      </c>
      <c r="D32" s="28">
        <v>4318.5656250000002</v>
      </c>
    </row>
    <row r="33" spans="2:4" x14ac:dyDescent="0.3">
      <c r="B33" s="20" t="s">
        <v>16</v>
      </c>
      <c r="C33" s="28">
        <v>3325</v>
      </c>
      <c r="D33" s="28">
        <v>4073.5406249999996</v>
      </c>
    </row>
    <row r="34" spans="2:4" x14ac:dyDescent="0.3">
      <c r="B34" s="20" t="s">
        <v>141</v>
      </c>
      <c r="C34" s="28">
        <v>2900</v>
      </c>
      <c r="D34" s="28">
        <v>3552.8625000000002</v>
      </c>
    </row>
    <row r="35" spans="2:4" x14ac:dyDescent="0.3">
      <c r="B35" s="20" t="s">
        <v>90</v>
      </c>
      <c r="C35" s="28">
        <v>1600</v>
      </c>
      <c r="D35" s="28">
        <v>1960.2</v>
      </c>
    </row>
    <row r="36" spans="2:4" x14ac:dyDescent="0.3">
      <c r="B36" s="20" t="s">
        <v>128</v>
      </c>
      <c r="C36" s="28">
        <v>1500</v>
      </c>
      <c r="D36" s="28">
        <v>1837.6875</v>
      </c>
    </row>
    <row r="37" spans="2:4" x14ac:dyDescent="0.3">
      <c r="B37" s="20" t="s">
        <v>93</v>
      </c>
      <c r="C37" s="28">
        <v>1345.2</v>
      </c>
      <c r="D37" s="28">
        <v>1648.0381499999999</v>
      </c>
    </row>
    <row r="38" spans="2:4" x14ac:dyDescent="0.3">
      <c r="B38" s="20" t="s">
        <v>67</v>
      </c>
      <c r="C38" s="28">
        <v>1260</v>
      </c>
      <c r="D38" s="28">
        <v>1543.6575</v>
      </c>
    </row>
    <row r="39" spans="2:4" x14ac:dyDescent="0.3">
      <c r="B39" s="20" t="s">
        <v>122</v>
      </c>
      <c r="C39" s="28">
        <v>1150</v>
      </c>
      <c r="D39" s="28">
        <v>1408.89375</v>
      </c>
    </row>
    <row r="40" spans="2:4" x14ac:dyDescent="0.3">
      <c r="B40" s="20" t="s">
        <v>57</v>
      </c>
      <c r="C40" s="28">
        <v>1125</v>
      </c>
      <c r="D40" s="28">
        <v>1378.2656250000002</v>
      </c>
    </row>
    <row r="41" spans="2:4" x14ac:dyDescent="0.3">
      <c r="B41" s="20" t="s">
        <v>59</v>
      </c>
      <c r="C41" s="28">
        <v>1050</v>
      </c>
      <c r="D41" s="28">
        <v>1286.3812499999999</v>
      </c>
    </row>
    <row r="42" spans="2:4" x14ac:dyDescent="0.3">
      <c r="B42" s="20" t="s">
        <v>13</v>
      </c>
      <c r="C42" s="28">
        <v>1045</v>
      </c>
      <c r="D42" s="28">
        <v>1280.255625</v>
      </c>
    </row>
    <row r="43" spans="2:4" x14ac:dyDescent="0.3">
      <c r="B43" s="20" t="s">
        <v>60</v>
      </c>
      <c r="C43" s="28">
        <v>1000</v>
      </c>
      <c r="D43" s="28">
        <v>1225.125</v>
      </c>
    </row>
    <row r="44" spans="2:4" x14ac:dyDescent="0.3">
      <c r="B44" s="20" t="s">
        <v>85</v>
      </c>
      <c r="C44" s="28">
        <v>925</v>
      </c>
      <c r="D44" s="28">
        <v>1133.2406250000001</v>
      </c>
    </row>
    <row r="45" spans="2:4" x14ac:dyDescent="0.3">
      <c r="B45" s="20" t="s">
        <v>139</v>
      </c>
      <c r="C45" s="28">
        <v>900</v>
      </c>
      <c r="D45" s="28">
        <v>1102.6125</v>
      </c>
    </row>
    <row r="46" spans="2:4" x14ac:dyDescent="0.3">
      <c r="B46" s="20" t="s">
        <v>127</v>
      </c>
      <c r="C46" s="28">
        <v>900</v>
      </c>
      <c r="D46" s="28">
        <v>1102.6125000000002</v>
      </c>
    </row>
    <row r="47" spans="2:4" x14ac:dyDescent="0.3">
      <c r="B47" s="20" t="s">
        <v>68</v>
      </c>
      <c r="C47" s="28">
        <v>899.99999999999989</v>
      </c>
      <c r="D47" s="28">
        <v>1102.6125</v>
      </c>
    </row>
    <row r="48" spans="2:4" x14ac:dyDescent="0.3">
      <c r="B48" s="20" t="s">
        <v>50</v>
      </c>
      <c r="C48" s="28">
        <v>791.5</v>
      </c>
      <c r="D48" s="28">
        <v>969.68643750000001</v>
      </c>
    </row>
    <row r="49" spans="2:4" x14ac:dyDescent="0.3">
      <c r="B49" s="20" t="s">
        <v>79</v>
      </c>
      <c r="C49" s="28">
        <v>700</v>
      </c>
      <c r="D49" s="28">
        <v>857.58750000000009</v>
      </c>
    </row>
    <row r="50" spans="2:4" x14ac:dyDescent="0.3">
      <c r="B50" s="20" t="s">
        <v>89</v>
      </c>
      <c r="C50" s="28">
        <v>665</v>
      </c>
      <c r="D50" s="28">
        <v>814.708125</v>
      </c>
    </row>
    <row r="51" spans="2:4" x14ac:dyDescent="0.3">
      <c r="B51" s="20" t="s">
        <v>138</v>
      </c>
      <c r="C51" s="28">
        <v>525</v>
      </c>
      <c r="D51" s="28">
        <v>643.19062499999995</v>
      </c>
    </row>
    <row r="52" spans="2:4" x14ac:dyDescent="0.3">
      <c r="B52" s="20" t="s">
        <v>51</v>
      </c>
      <c r="C52" s="28">
        <v>424.33064516129031</v>
      </c>
      <c r="D52" s="28">
        <v>519.85808165322578</v>
      </c>
    </row>
    <row r="53" spans="2:4" x14ac:dyDescent="0.3">
      <c r="B53" s="20" t="s">
        <v>132</v>
      </c>
      <c r="C53" s="28">
        <v>411</v>
      </c>
      <c r="D53" s="28">
        <v>503.52637499999997</v>
      </c>
    </row>
    <row r="54" spans="2:4" x14ac:dyDescent="0.3">
      <c r="B54" s="20" t="s">
        <v>143</v>
      </c>
      <c r="C54" s="28">
        <v>350</v>
      </c>
      <c r="D54" s="28">
        <v>428.79374999999999</v>
      </c>
    </row>
    <row r="55" spans="2:4" x14ac:dyDescent="0.3">
      <c r="B55" s="20" t="s">
        <v>145</v>
      </c>
      <c r="C55" s="28">
        <v>300</v>
      </c>
      <c r="D55" s="28">
        <v>367.53750000000002</v>
      </c>
    </row>
    <row r="56" spans="2:4" x14ac:dyDescent="0.3">
      <c r="B56" s="20" t="s">
        <v>137</v>
      </c>
      <c r="C56" s="28">
        <v>300</v>
      </c>
      <c r="D56" s="28">
        <v>367.53750000000002</v>
      </c>
    </row>
    <row r="57" spans="2:4" x14ac:dyDescent="0.3">
      <c r="B57" s="20" t="s">
        <v>21</v>
      </c>
      <c r="C57" s="28">
        <v>202.98000000000002</v>
      </c>
      <c r="D57" s="28">
        <v>248.67587250000003</v>
      </c>
    </row>
    <row r="58" spans="2:4" x14ac:dyDescent="0.3">
      <c r="B58" s="20" t="s">
        <v>135</v>
      </c>
      <c r="C58" s="28">
        <v>123.81</v>
      </c>
      <c r="D58" s="28">
        <v>151.68272625</v>
      </c>
    </row>
    <row r="59" spans="2:4" x14ac:dyDescent="0.3">
      <c r="C59" s="29">
        <f>SUM(C26:C58)</f>
        <v>105737.94280378197</v>
      </c>
      <c r="D59" s="29">
        <f>SUM(D26:D58)</f>
        <v>129542.19717748342</v>
      </c>
    </row>
    <row r="63" spans="2:4" x14ac:dyDescent="0.3">
      <c r="C63" s="29"/>
      <c r="D63" s="29"/>
    </row>
    <row r="67" spans="2:4" x14ac:dyDescent="0.3">
      <c r="B67" s="39" t="s">
        <v>105</v>
      </c>
      <c r="C67" s="39"/>
      <c r="D67" s="39"/>
    </row>
    <row r="68" spans="2:4" ht="15" thickBot="1" x14ac:dyDescent="0.35">
      <c r="B68" s="32" t="s">
        <v>5</v>
      </c>
      <c r="C68" s="33" t="s">
        <v>99</v>
      </c>
      <c r="D68" s="33" t="s">
        <v>100</v>
      </c>
    </row>
    <row r="69" spans="2:4" x14ac:dyDescent="0.3">
      <c r="B69" s="20" t="s">
        <v>14</v>
      </c>
      <c r="C69" s="28">
        <v>300</v>
      </c>
      <c r="D69" s="28">
        <v>367.53750000000002</v>
      </c>
    </row>
    <row r="70" spans="2:4" x14ac:dyDescent="0.3">
      <c r="B70" s="20" t="s">
        <v>24</v>
      </c>
      <c r="C70" s="28">
        <v>2878.3306451612902</v>
      </c>
      <c r="D70" s="28">
        <v>3526.3148316532256</v>
      </c>
    </row>
    <row r="71" spans="2:4" x14ac:dyDescent="0.3">
      <c r="B71" s="20" t="s">
        <v>146</v>
      </c>
      <c r="C71" s="28">
        <v>10637.609999999999</v>
      </c>
      <c r="D71" s="28">
        <v>13032.401951249998</v>
      </c>
    </row>
    <row r="72" spans="2:4" x14ac:dyDescent="0.3">
      <c r="B72" s="20" t="s">
        <v>18</v>
      </c>
      <c r="C72" s="28">
        <v>12394.64</v>
      </c>
      <c r="D72" s="28">
        <v>15184.983330000001</v>
      </c>
    </row>
    <row r="73" spans="2:4" x14ac:dyDescent="0.3">
      <c r="B73" s="20" t="s">
        <v>28</v>
      </c>
      <c r="C73" s="28">
        <v>5772.76</v>
      </c>
      <c r="D73" s="28">
        <v>7072.3525950000021</v>
      </c>
    </row>
    <row r="74" spans="2:4" x14ac:dyDescent="0.3">
      <c r="B74" s="20" t="s">
        <v>29</v>
      </c>
      <c r="C74" s="28">
        <v>14549.042933333332</v>
      </c>
      <c r="D74" s="28">
        <v>17824.396223699994</v>
      </c>
    </row>
    <row r="75" spans="2:4" x14ac:dyDescent="0.3">
      <c r="B75" s="20" t="s">
        <v>30</v>
      </c>
      <c r="C75" s="28">
        <v>9768.8364666666657</v>
      </c>
      <c r="D75" s="28">
        <v>11968.045776225001</v>
      </c>
    </row>
    <row r="76" spans="2:4" x14ac:dyDescent="0.3">
      <c r="B76" s="20" t="s">
        <v>31</v>
      </c>
      <c r="C76" s="28">
        <v>4416.3500000000004</v>
      </c>
      <c r="D76" s="28">
        <v>5410.5807937500003</v>
      </c>
    </row>
    <row r="77" spans="2:4" x14ac:dyDescent="0.3">
      <c r="B77" s="20" t="s">
        <v>39</v>
      </c>
      <c r="C77" s="28">
        <v>5237.2800000000007</v>
      </c>
      <c r="D77" s="28">
        <v>6416.3226599999989</v>
      </c>
    </row>
    <row r="78" spans="2:4" x14ac:dyDescent="0.3">
      <c r="B78" s="20" t="s">
        <v>42</v>
      </c>
      <c r="C78" s="28">
        <v>1884.9</v>
      </c>
      <c r="D78" s="28">
        <v>2309.2381125000002</v>
      </c>
    </row>
    <row r="79" spans="2:4" x14ac:dyDescent="0.3">
      <c r="B79" s="20" t="s">
        <v>55</v>
      </c>
      <c r="C79" s="28">
        <v>4348.4827586206902</v>
      </c>
      <c r="D79" s="28">
        <v>5327.4349396551725</v>
      </c>
    </row>
    <row r="80" spans="2:4" x14ac:dyDescent="0.3">
      <c r="B80" s="20" t="s">
        <v>27</v>
      </c>
      <c r="C80" s="28">
        <v>33549.71</v>
      </c>
      <c r="D80" s="28">
        <v>41102.588463749998</v>
      </c>
    </row>
    <row r="81" spans="2:4" x14ac:dyDescent="0.3">
      <c r="C81" s="29">
        <f>SUM(C69:C80)</f>
        <v>105737.94280378197</v>
      </c>
      <c r="D81" s="29">
        <f>SUM(D69:D80)</f>
        <v>129542.19717748339</v>
      </c>
    </row>
    <row r="94" spans="2:4" ht="15" thickBot="1" x14ac:dyDescent="0.35">
      <c r="B94" s="32" t="s">
        <v>101</v>
      </c>
      <c r="C94" s="33" t="s">
        <v>99</v>
      </c>
      <c r="D94" s="33" t="s">
        <v>100</v>
      </c>
    </row>
    <row r="95" spans="2:4" x14ac:dyDescent="0.3">
      <c r="B95" s="20" t="s">
        <v>70</v>
      </c>
      <c r="C95" s="28">
        <v>24242.65</v>
      </c>
      <c r="D95" s="28">
        <v>29700.27658125</v>
      </c>
    </row>
    <row r="96" spans="2:4" x14ac:dyDescent="0.3">
      <c r="B96" s="20" t="s">
        <v>121</v>
      </c>
      <c r="C96" s="28">
        <v>16175</v>
      </c>
      <c r="D96" s="28">
        <v>19816.396874999999</v>
      </c>
    </row>
    <row r="97" spans="2:4" x14ac:dyDescent="0.3">
      <c r="B97" s="20" t="s">
        <v>34</v>
      </c>
      <c r="C97" s="28">
        <v>12615.472158620691</v>
      </c>
      <c r="D97" s="28">
        <v>15455.530328330178</v>
      </c>
    </row>
    <row r="98" spans="2:4" x14ac:dyDescent="0.3">
      <c r="B98" s="20" t="s">
        <v>44</v>
      </c>
      <c r="C98" s="28">
        <v>11873</v>
      </c>
      <c r="D98" s="28">
        <v>14545.909125</v>
      </c>
    </row>
    <row r="99" spans="2:4" x14ac:dyDescent="0.3">
      <c r="B99" s="20" t="s">
        <v>82</v>
      </c>
      <c r="C99" s="28">
        <v>6692</v>
      </c>
      <c r="D99" s="28">
        <v>8198.5365000000002</v>
      </c>
    </row>
    <row r="100" spans="2:4" x14ac:dyDescent="0.3">
      <c r="B100" s="20" t="s">
        <v>62</v>
      </c>
      <c r="C100" s="28">
        <v>4896</v>
      </c>
      <c r="D100" s="28">
        <v>5998.2119999999995</v>
      </c>
    </row>
    <row r="101" spans="2:4" x14ac:dyDescent="0.3">
      <c r="B101" s="20" t="s">
        <v>87</v>
      </c>
      <c r="C101" s="28">
        <v>3525</v>
      </c>
      <c r="D101" s="28">
        <v>4318.5656250000002</v>
      </c>
    </row>
    <row r="102" spans="2:4" x14ac:dyDescent="0.3">
      <c r="B102" s="20" t="s">
        <v>16</v>
      </c>
      <c r="C102" s="28">
        <v>3325</v>
      </c>
      <c r="D102" s="28">
        <v>4073.5406249999996</v>
      </c>
    </row>
    <row r="103" spans="2:4" x14ac:dyDescent="0.3">
      <c r="B103" s="20" t="s">
        <v>141</v>
      </c>
      <c r="C103" s="28">
        <v>2900</v>
      </c>
      <c r="D103" s="28">
        <v>3552.8625000000002</v>
      </c>
    </row>
    <row r="104" spans="2:4" x14ac:dyDescent="0.3">
      <c r="B104" s="20" t="s">
        <v>90</v>
      </c>
      <c r="C104" s="28">
        <v>1600</v>
      </c>
      <c r="D104" s="28">
        <v>1960.2</v>
      </c>
    </row>
    <row r="105" spans="2:4" x14ac:dyDescent="0.3">
      <c r="B105" s="20" t="s">
        <v>128</v>
      </c>
      <c r="C105" s="28">
        <v>1500</v>
      </c>
      <c r="D105" s="28">
        <v>1837.6875</v>
      </c>
    </row>
    <row r="106" spans="2:4" x14ac:dyDescent="0.3">
      <c r="B106" s="20" t="s">
        <v>93</v>
      </c>
      <c r="C106" s="28">
        <v>1345.2</v>
      </c>
      <c r="D106" s="28">
        <v>1648.0381499999999</v>
      </c>
    </row>
    <row r="107" spans="2:4" x14ac:dyDescent="0.3">
      <c r="B107" s="20" t="s">
        <v>67</v>
      </c>
      <c r="C107" s="28">
        <v>1260</v>
      </c>
      <c r="D107" s="28">
        <v>1543.6575</v>
      </c>
    </row>
    <row r="108" spans="2:4" x14ac:dyDescent="0.3">
      <c r="B108" s="20" t="s">
        <v>122</v>
      </c>
      <c r="C108" s="28">
        <v>1150</v>
      </c>
      <c r="D108" s="28">
        <v>1408.89375</v>
      </c>
    </row>
    <row r="109" spans="2:4" x14ac:dyDescent="0.3">
      <c r="B109" s="20" t="s">
        <v>57</v>
      </c>
      <c r="C109" s="28">
        <v>1125</v>
      </c>
      <c r="D109" s="28">
        <v>1378.2656250000002</v>
      </c>
    </row>
    <row r="110" spans="2:4" x14ac:dyDescent="0.3">
      <c r="B110" s="20" t="s">
        <v>59</v>
      </c>
      <c r="C110" s="28">
        <v>1050</v>
      </c>
      <c r="D110" s="28">
        <v>1286.3812499999999</v>
      </c>
    </row>
    <row r="111" spans="2:4" x14ac:dyDescent="0.3">
      <c r="B111" s="20" t="s">
        <v>13</v>
      </c>
      <c r="C111" s="28">
        <v>1045</v>
      </c>
      <c r="D111" s="28">
        <v>1280.255625</v>
      </c>
    </row>
    <row r="112" spans="2:4" x14ac:dyDescent="0.3">
      <c r="B112" s="20" t="s">
        <v>60</v>
      </c>
      <c r="C112" s="28">
        <v>1000</v>
      </c>
      <c r="D112" s="28">
        <v>1225.125</v>
      </c>
    </row>
    <row r="113" spans="2:4" x14ac:dyDescent="0.3">
      <c r="B113" s="20" t="s">
        <v>85</v>
      </c>
      <c r="C113" s="28">
        <v>925</v>
      </c>
      <c r="D113" s="28">
        <v>1133.2406250000001</v>
      </c>
    </row>
    <row r="114" spans="2:4" x14ac:dyDescent="0.3">
      <c r="B114" s="20" t="s">
        <v>139</v>
      </c>
      <c r="C114" s="28">
        <v>900</v>
      </c>
      <c r="D114" s="28">
        <v>1102.6125</v>
      </c>
    </row>
    <row r="115" spans="2:4" x14ac:dyDescent="0.3">
      <c r="B115" s="20" t="s">
        <v>127</v>
      </c>
      <c r="C115" s="28">
        <v>900</v>
      </c>
      <c r="D115" s="28">
        <v>1102.6125000000002</v>
      </c>
    </row>
    <row r="116" spans="2:4" x14ac:dyDescent="0.3">
      <c r="B116" s="20" t="s">
        <v>68</v>
      </c>
      <c r="C116" s="28">
        <v>899.99999999999989</v>
      </c>
      <c r="D116" s="28">
        <v>1102.6125</v>
      </c>
    </row>
    <row r="117" spans="2:4" x14ac:dyDescent="0.3">
      <c r="B117" s="20" t="s">
        <v>50</v>
      </c>
      <c r="C117" s="28">
        <v>791.5</v>
      </c>
      <c r="D117" s="28">
        <v>969.68643750000001</v>
      </c>
    </row>
    <row r="118" spans="2:4" x14ac:dyDescent="0.3">
      <c r="B118" s="20" t="s">
        <v>79</v>
      </c>
      <c r="C118" s="28">
        <v>700</v>
      </c>
      <c r="D118" s="28">
        <v>857.58750000000009</v>
      </c>
    </row>
    <row r="119" spans="2:4" x14ac:dyDescent="0.3">
      <c r="B119" s="20" t="s">
        <v>89</v>
      </c>
      <c r="C119" s="28">
        <v>665</v>
      </c>
      <c r="D119" s="28">
        <v>814.708125</v>
      </c>
    </row>
    <row r="120" spans="2:4" x14ac:dyDescent="0.3">
      <c r="B120" s="20" t="s">
        <v>138</v>
      </c>
      <c r="C120" s="28">
        <v>525</v>
      </c>
      <c r="D120" s="28">
        <v>643.19062499999995</v>
      </c>
    </row>
    <row r="121" spans="2:4" x14ac:dyDescent="0.3">
      <c r="B121" s="20" t="s">
        <v>51</v>
      </c>
      <c r="C121" s="28">
        <v>424.33064516129031</v>
      </c>
      <c r="D121" s="28">
        <v>519.85808165322578</v>
      </c>
    </row>
    <row r="122" spans="2:4" x14ac:dyDescent="0.3">
      <c r="B122" s="20" t="s">
        <v>132</v>
      </c>
      <c r="C122" s="28">
        <v>411</v>
      </c>
      <c r="D122" s="28">
        <v>503.52637499999997</v>
      </c>
    </row>
    <row r="123" spans="2:4" x14ac:dyDescent="0.3">
      <c r="B123" s="20" t="s">
        <v>143</v>
      </c>
      <c r="C123" s="28">
        <v>350</v>
      </c>
      <c r="D123" s="28">
        <v>428.79374999999999</v>
      </c>
    </row>
    <row r="124" spans="2:4" x14ac:dyDescent="0.3">
      <c r="B124" s="20" t="s">
        <v>145</v>
      </c>
      <c r="C124" s="28">
        <v>300</v>
      </c>
      <c r="D124" s="28">
        <v>367.53750000000002</v>
      </c>
    </row>
    <row r="125" spans="2:4" x14ac:dyDescent="0.3">
      <c r="B125" s="20" t="s">
        <v>137</v>
      </c>
      <c r="C125" s="28">
        <v>300</v>
      </c>
      <c r="D125" s="28">
        <v>367.53750000000002</v>
      </c>
    </row>
    <row r="126" spans="2:4" x14ac:dyDescent="0.3">
      <c r="B126" s="20" t="s">
        <v>21</v>
      </c>
      <c r="C126" s="28">
        <v>202.98000000000002</v>
      </c>
      <c r="D126" s="28">
        <v>248.67587250000003</v>
      </c>
    </row>
    <row r="127" spans="2:4" x14ac:dyDescent="0.3">
      <c r="B127" s="20" t="s">
        <v>135</v>
      </c>
      <c r="C127" s="28">
        <v>123.81</v>
      </c>
      <c r="D127" s="28">
        <v>151.68272625</v>
      </c>
    </row>
    <row r="128" spans="2:4" x14ac:dyDescent="0.3">
      <c r="B128" s="20"/>
      <c r="C128" s="29">
        <f>SUM(C95:C127)</f>
        <v>105737.94280378197</v>
      </c>
      <c r="D128" s="29">
        <f>SUM(D95:D127)</f>
        <v>129542.19717748342</v>
      </c>
    </row>
    <row r="129" spans="2:4" x14ac:dyDescent="0.3">
      <c r="B129" s="20"/>
      <c r="C129" s="28"/>
      <c r="D129" s="28"/>
    </row>
    <row r="130" spans="2:4" x14ac:dyDescent="0.3">
      <c r="B130" s="20"/>
      <c r="C130" s="28"/>
      <c r="D130" s="28"/>
    </row>
    <row r="131" spans="2:4" x14ac:dyDescent="0.3">
      <c r="C131" s="29"/>
      <c r="D131" s="29"/>
    </row>
  </sheetData>
  <mergeCells count="1">
    <mergeCell ref="B67:D6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CA54-CD9A-43FE-A501-51DAAAB6262E}">
  <dimension ref="B7:E172"/>
  <sheetViews>
    <sheetView showGridLines="0" topLeftCell="A138" workbookViewId="0">
      <selection activeCell="B146" sqref="B146"/>
    </sheetView>
  </sheetViews>
  <sheetFormatPr baseColWidth="10" defaultRowHeight="14.4" x14ac:dyDescent="0.3"/>
  <cols>
    <col min="2" max="2" width="37.88671875" customWidth="1"/>
    <col min="3" max="3" width="13.88671875" customWidth="1"/>
    <col min="4" max="4" width="21.33203125" customWidth="1"/>
  </cols>
  <sheetData>
    <row r="7" spans="2:4" x14ac:dyDescent="0.3">
      <c r="B7" t="s">
        <v>169</v>
      </c>
    </row>
    <row r="9" spans="2:4" ht="15" thickBot="1" x14ac:dyDescent="0.35">
      <c r="B9" s="32" t="s">
        <v>102</v>
      </c>
      <c r="C9" s="33" t="s">
        <v>99</v>
      </c>
      <c r="D9" s="33" t="s">
        <v>100</v>
      </c>
    </row>
    <row r="10" spans="2:4" x14ac:dyDescent="0.3">
      <c r="B10" s="20" t="s">
        <v>65</v>
      </c>
      <c r="C10" s="23"/>
      <c r="D10" s="23"/>
    </row>
    <row r="11" spans="2:4" x14ac:dyDescent="0.3">
      <c r="B11" s="22" t="s">
        <v>66</v>
      </c>
      <c r="C11" s="23">
        <v>16175</v>
      </c>
      <c r="D11" s="23">
        <v>19816.396874999999</v>
      </c>
    </row>
    <row r="12" spans="2:4" x14ac:dyDescent="0.3">
      <c r="B12" s="20" t="s">
        <v>114</v>
      </c>
      <c r="C12" s="23"/>
      <c r="D12" s="23"/>
    </row>
    <row r="13" spans="2:4" x14ac:dyDescent="0.3">
      <c r="B13" s="22" t="s">
        <v>63</v>
      </c>
      <c r="C13" s="23">
        <v>432</v>
      </c>
      <c r="D13" s="23">
        <v>529.25399999999991</v>
      </c>
    </row>
    <row r="14" spans="2:4" x14ac:dyDescent="0.3">
      <c r="B14" s="20" t="s">
        <v>107</v>
      </c>
      <c r="C14" s="23"/>
      <c r="D14" s="23"/>
    </row>
    <row r="15" spans="2:4" x14ac:dyDescent="0.3">
      <c r="B15" s="22" t="s">
        <v>45</v>
      </c>
      <c r="C15" s="23">
        <v>989</v>
      </c>
      <c r="D15" s="23">
        <v>1211.6486249999998</v>
      </c>
    </row>
    <row r="16" spans="2:4" x14ac:dyDescent="0.3">
      <c r="B16" s="22" t="s">
        <v>83</v>
      </c>
      <c r="C16" s="23">
        <v>594</v>
      </c>
      <c r="D16" s="23">
        <v>727.72424999999998</v>
      </c>
    </row>
    <row r="17" spans="2:5" x14ac:dyDescent="0.3">
      <c r="B17" s="20" t="s">
        <v>115</v>
      </c>
      <c r="C17" s="23"/>
      <c r="D17" s="23"/>
    </row>
    <row r="18" spans="2:5" x14ac:dyDescent="0.3">
      <c r="B18" s="22" t="s">
        <v>53</v>
      </c>
      <c r="C18" s="23">
        <v>1000</v>
      </c>
      <c r="D18" s="23">
        <v>1225.125</v>
      </c>
    </row>
    <row r="19" spans="2:5" x14ac:dyDescent="0.3">
      <c r="B19" s="20" t="s">
        <v>37</v>
      </c>
      <c r="C19" s="23"/>
      <c r="D19" s="23"/>
    </row>
    <row r="20" spans="2:5" x14ac:dyDescent="0.3">
      <c r="B20" s="22" t="s">
        <v>45</v>
      </c>
      <c r="C20" s="23">
        <v>1499</v>
      </c>
      <c r="D20" s="23">
        <v>1836.4623750000001</v>
      </c>
    </row>
    <row r="21" spans="2:5" x14ac:dyDescent="0.3">
      <c r="B21" s="22" t="s">
        <v>119</v>
      </c>
      <c r="C21" s="23">
        <v>412</v>
      </c>
      <c r="D21" s="23">
        <v>504.75149999999996</v>
      </c>
    </row>
    <row r="22" spans="2:5" x14ac:dyDescent="0.3">
      <c r="B22" s="22" t="s">
        <v>120</v>
      </c>
      <c r="C22" s="23">
        <v>220</v>
      </c>
      <c r="D22" s="23">
        <v>269.52749999999997</v>
      </c>
    </row>
    <row r="23" spans="2:5" x14ac:dyDescent="0.3">
      <c r="B23" s="22" t="s">
        <v>127</v>
      </c>
      <c r="C23" s="23">
        <v>300</v>
      </c>
      <c r="D23" s="23">
        <v>367.53750000000002</v>
      </c>
    </row>
    <row r="24" spans="2:5" x14ac:dyDescent="0.3">
      <c r="B24" s="22" t="s">
        <v>67</v>
      </c>
      <c r="C24" s="23">
        <v>420</v>
      </c>
      <c r="D24" s="23">
        <v>514.55250000000001</v>
      </c>
    </row>
    <row r="25" spans="2:5" x14ac:dyDescent="0.3">
      <c r="B25" s="22" t="s">
        <v>57</v>
      </c>
      <c r="C25" s="23">
        <v>300</v>
      </c>
      <c r="D25" s="23">
        <v>367.53750000000002</v>
      </c>
    </row>
    <row r="26" spans="2:5" x14ac:dyDescent="0.3">
      <c r="B26" s="22" t="s">
        <v>75</v>
      </c>
      <c r="C26" s="23">
        <v>550</v>
      </c>
      <c r="D26" s="23">
        <v>673.81875000000002</v>
      </c>
    </row>
    <row r="27" spans="2:5" x14ac:dyDescent="0.3">
      <c r="B27" s="22" t="s">
        <v>88</v>
      </c>
      <c r="C27" s="23">
        <v>500</v>
      </c>
      <c r="D27" s="23">
        <v>612.5625</v>
      </c>
    </row>
    <row r="28" spans="2:5" x14ac:dyDescent="0.3">
      <c r="B28" s="22" t="s">
        <v>59</v>
      </c>
      <c r="C28" s="23">
        <v>350</v>
      </c>
      <c r="D28" s="23">
        <v>428.79374999999999</v>
      </c>
    </row>
    <row r="29" spans="2:5" x14ac:dyDescent="0.3">
      <c r="B29" s="22" t="s">
        <v>13</v>
      </c>
      <c r="C29" s="23">
        <v>260</v>
      </c>
      <c r="D29" s="23">
        <v>318.53250000000003</v>
      </c>
      <c r="E29" s="23"/>
    </row>
    <row r="30" spans="2:5" x14ac:dyDescent="0.3">
      <c r="B30" s="20" t="s">
        <v>36</v>
      </c>
      <c r="C30" s="23"/>
      <c r="D30" s="23"/>
    </row>
    <row r="31" spans="2:5" x14ac:dyDescent="0.3">
      <c r="B31" s="22" t="s">
        <v>89</v>
      </c>
      <c r="C31" s="23">
        <v>415</v>
      </c>
      <c r="D31" s="23">
        <v>508.426875</v>
      </c>
    </row>
    <row r="32" spans="2:5" x14ac:dyDescent="0.3">
      <c r="B32" s="22" t="s">
        <v>79</v>
      </c>
      <c r="C32" s="23">
        <v>200</v>
      </c>
      <c r="D32" s="23">
        <v>245.02500000000001</v>
      </c>
    </row>
    <row r="33" spans="2:4" x14ac:dyDescent="0.3">
      <c r="B33" s="22" t="s">
        <v>45</v>
      </c>
      <c r="C33" s="23">
        <v>989</v>
      </c>
      <c r="D33" s="23">
        <v>1211.6486249999998</v>
      </c>
    </row>
    <row r="34" spans="2:4" x14ac:dyDescent="0.3">
      <c r="B34" s="22" t="s">
        <v>83</v>
      </c>
      <c r="C34" s="23">
        <v>504</v>
      </c>
      <c r="D34" s="23">
        <v>617.46299999999997</v>
      </c>
    </row>
    <row r="35" spans="2:4" x14ac:dyDescent="0.3">
      <c r="B35" s="22" t="s">
        <v>123</v>
      </c>
      <c r="C35" s="23">
        <v>575</v>
      </c>
      <c r="D35" s="23">
        <v>704.44687499999998</v>
      </c>
    </row>
    <row r="36" spans="2:4" x14ac:dyDescent="0.3">
      <c r="B36" s="22" t="s">
        <v>53</v>
      </c>
      <c r="C36" s="23">
        <v>600</v>
      </c>
      <c r="D36" s="23">
        <v>735.07500000000005</v>
      </c>
    </row>
    <row r="37" spans="2:4" x14ac:dyDescent="0.3">
      <c r="B37" s="22" t="s">
        <v>127</v>
      </c>
      <c r="C37" s="23">
        <v>300</v>
      </c>
      <c r="D37" s="23">
        <v>367.53750000000002</v>
      </c>
    </row>
    <row r="38" spans="2:4" x14ac:dyDescent="0.3">
      <c r="B38" s="22" t="s">
        <v>68</v>
      </c>
      <c r="C38" s="23">
        <v>400</v>
      </c>
      <c r="D38" s="23">
        <v>490.05</v>
      </c>
    </row>
    <row r="39" spans="2:4" x14ac:dyDescent="0.3">
      <c r="B39" s="22" t="s">
        <v>67</v>
      </c>
      <c r="C39" s="23">
        <v>420</v>
      </c>
      <c r="D39" s="23">
        <v>514.55250000000001</v>
      </c>
    </row>
    <row r="40" spans="2:4" x14ac:dyDescent="0.3">
      <c r="B40" s="22" t="s">
        <v>57</v>
      </c>
      <c r="C40" s="23">
        <v>300</v>
      </c>
      <c r="D40" s="23">
        <v>367.53750000000002</v>
      </c>
    </row>
    <row r="41" spans="2:4" x14ac:dyDescent="0.3">
      <c r="B41" s="22" t="s">
        <v>88</v>
      </c>
      <c r="C41" s="23">
        <v>500</v>
      </c>
      <c r="D41" s="23">
        <v>612.5625</v>
      </c>
    </row>
    <row r="42" spans="2:4" x14ac:dyDescent="0.3">
      <c r="B42" s="22" t="s">
        <v>86</v>
      </c>
      <c r="C42" s="23">
        <v>300</v>
      </c>
      <c r="D42" s="23">
        <v>367.53750000000002</v>
      </c>
    </row>
    <row r="43" spans="2:4" x14ac:dyDescent="0.3">
      <c r="B43" s="22" t="s">
        <v>59</v>
      </c>
      <c r="C43" s="23">
        <v>350</v>
      </c>
      <c r="D43" s="23">
        <v>428.79374999999999</v>
      </c>
    </row>
    <row r="44" spans="2:4" x14ac:dyDescent="0.3">
      <c r="B44" s="22" t="s">
        <v>74</v>
      </c>
      <c r="C44" s="23">
        <v>550</v>
      </c>
      <c r="D44" s="23">
        <v>673.81875000000002</v>
      </c>
    </row>
    <row r="45" spans="2:4" x14ac:dyDescent="0.3">
      <c r="B45" s="22" t="s">
        <v>138</v>
      </c>
      <c r="C45" s="23">
        <v>525</v>
      </c>
      <c r="D45" s="23">
        <v>643.19062499999995</v>
      </c>
    </row>
    <row r="46" spans="2:4" x14ac:dyDescent="0.3">
      <c r="B46" s="22" t="s">
        <v>13</v>
      </c>
      <c r="C46" s="23">
        <v>260</v>
      </c>
      <c r="D46" s="23">
        <v>318.53250000000003</v>
      </c>
    </row>
    <row r="47" spans="2:4" x14ac:dyDescent="0.3">
      <c r="B47" s="22" t="s">
        <v>50</v>
      </c>
      <c r="C47" s="23">
        <v>391.5</v>
      </c>
      <c r="D47" s="23">
        <v>479.6364375</v>
      </c>
    </row>
    <row r="48" spans="2:4" x14ac:dyDescent="0.3">
      <c r="B48" s="20" t="s">
        <v>61</v>
      </c>
      <c r="C48" s="23"/>
      <c r="D48" s="23"/>
    </row>
    <row r="49" spans="2:4" x14ac:dyDescent="0.3">
      <c r="B49" s="22" t="s">
        <v>48</v>
      </c>
      <c r="C49" s="23">
        <v>571</v>
      </c>
      <c r="D49" s="23">
        <v>699.54637500000001</v>
      </c>
    </row>
    <row r="50" spans="2:4" x14ac:dyDescent="0.3">
      <c r="B50" s="22" t="s">
        <v>63</v>
      </c>
      <c r="C50" s="23">
        <v>3732</v>
      </c>
      <c r="D50" s="23">
        <v>4572.1664999999994</v>
      </c>
    </row>
    <row r="51" spans="2:4" x14ac:dyDescent="0.3">
      <c r="B51" s="20" t="s">
        <v>116</v>
      </c>
      <c r="C51" s="23"/>
      <c r="D51" s="23"/>
    </row>
    <row r="52" spans="2:4" x14ac:dyDescent="0.3">
      <c r="B52" s="22" t="s">
        <v>45</v>
      </c>
      <c r="C52" s="23">
        <v>1499</v>
      </c>
      <c r="D52" s="23">
        <v>1836.4623750000001</v>
      </c>
    </row>
    <row r="53" spans="2:4" x14ac:dyDescent="0.3">
      <c r="B53" s="22" t="s">
        <v>120</v>
      </c>
      <c r="C53" s="23">
        <v>900</v>
      </c>
      <c r="D53" s="23">
        <v>1102.6125</v>
      </c>
    </row>
    <row r="54" spans="2:4" x14ac:dyDescent="0.3">
      <c r="B54" s="22" t="s">
        <v>53</v>
      </c>
      <c r="C54" s="23">
        <v>300.00275862068963</v>
      </c>
      <c r="D54" s="23">
        <v>367.54087965517243</v>
      </c>
    </row>
    <row r="55" spans="2:4" x14ac:dyDescent="0.3">
      <c r="B55" s="22" t="s">
        <v>75</v>
      </c>
      <c r="C55" s="23">
        <v>575</v>
      </c>
      <c r="D55" s="23">
        <v>704.44687499999998</v>
      </c>
    </row>
    <row r="56" spans="2:4" x14ac:dyDescent="0.3">
      <c r="B56" s="22" t="s">
        <v>88</v>
      </c>
      <c r="C56" s="23">
        <v>680</v>
      </c>
      <c r="D56" s="23">
        <v>833.08500000000004</v>
      </c>
    </row>
    <row r="57" spans="2:4" x14ac:dyDescent="0.3">
      <c r="B57" s="20" t="s">
        <v>106</v>
      </c>
      <c r="C57" s="23"/>
      <c r="D57" s="23"/>
    </row>
    <row r="58" spans="2:4" x14ac:dyDescent="0.3">
      <c r="B58" s="22" t="s">
        <v>91</v>
      </c>
      <c r="C58" s="23">
        <v>800</v>
      </c>
      <c r="D58" s="23">
        <v>980.1</v>
      </c>
    </row>
    <row r="59" spans="2:4" x14ac:dyDescent="0.3">
      <c r="B59" s="22" t="s">
        <v>45</v>
      </c>
      <c r="C59" s="23">
        <v>989</v>
      </c>
      <c r="D59" s="23">
        <v>1211.6486249999998</v>
      </c>
    </row>
    <row r="60" spans="2:4" x14ac:dyDescent="0.3">
      <c r="B60" s="22" t="s">
        <v>83</v>
      </c>
      <c r="C60" s="23">
        <v>504</v>
      </c>
      <c r="D60" s="23">
        <v>617.46299999999997</v>
      </c>
    </row>
    <row r="61" spans="2:4" x14ac:dyDescent="0.3">
      <c r="B61" s="22" t="s">
        <v>120</v>
      </c>
      <c r="C61" s="23">
        <v>192.5</v>
      </c>
      <c r="D61" s="23">
        <v>235.83656250000001</v>
      </c>
    </row>
    <row r="62" spans="2:4" x14ac:dyDescent="0.3">
      <c r="B62" s="22" t="s">
        <v>126</v>
      </c>
      <c r="C62" s="23">
        <v>725</v>
      </c>
      <c r="D62" s="23">
        <v>888.21562500000005</v>
      </c>
    </row>
    <row r="63" spans="2:4" x14ac:dyDescent="0.3">
      <c r="B63" s="22" t="s">
        <v>17</v>
      </c>
      <c r="C63" s="23">
        <v>2600</v>
      </c>
      <c r="D63" s="23">
        <v>3185.3249999999998</v>
      </c>
    </row>
    <row r="64" spans="2:4" x14ac:dyDescent="0.3">
      <c r="B64" s="22" t="s">
        <v>32</v>
      </c>
      <c r="C64" s="23">
        <v>2220</v>
      </c>
      <c r="D64" s="23">
        <v>2719.7775000000001</v>
      </c>
    </row>
    <row r="65" spans="2:4" x14ac:dyDescent="0.3">
      <c r="B65" s="22" t="s">
        <v>75</v>
      </c>
      <c r="C65" s="23">
        <v>575</v>
      </c>
      <c r="D65" s="23">
        <v>704.44687499999998</v>
      </c>
    </row>
    <row r="66" spans="2:4" x14ac:dyDescent="0.3">
      <c r="B66" s="22" t="s">
        <v>130</v>
      </c>
      <c r="C66" s="23">
        <v>2200</v>
      </c>
      <c r="D66" s="23">
        <v>2695.2750000000001</v>
      </c>
    </row>
    <row r="67" spans="2:4" x14ac:dyDescent="0.3">
      <c r="B67" s="22" t="s">
        <v>88</v>
      </c>
      <c r="C67" s="23">
        <v>620</v>
      </c>
      <c r="D67" s="23">
        <v>759.57749999999999</v>
      </c>
    </row>
    <row r="68" spans="2:4" x14ac:dyDescent="0.3">
      <c r="B68" s="22" t="s">
        <v>60</v>
      </c>
      <c r="C68" s="23">
        <v>1000</v>
      </c>
      <c r="D68" s="23">
        <v>1225.125</v>
      </c>
    </row>
    <row r="69" spans="2:4" x14ac:dyDescent="0.3">
      <c r="B69" s="22" t="s">
        <v>133</v>
      </c>
      <c r="C69" s="23">
        <v>1000</v>
      </c>
      <c r="D69" s="23">
        <v>1225.125</v>
      </c>
    </row>
    <row r="70" spans="2:4" x14ac:dyDescent="0.3">
      <c r="B70" s="22" t="s">
        <v>134</v>
      </c>
      <c r="C70" s="23">
        <v>1700</v>
      </c>
      <c r="D70" s="23">
        <v>2082.7125000000001</v>
      </c>
    </row>
    <row r="71" spans="2:4" x14ac:dyDescent="0.3">
      <c r="B71" s="22" t="s">
        <v>137</v>
      </c>
      <c r="C71" s="23">
        <v>300</v>
      </c>
      <c r="D71" s="23">
        <v>367.53750000000002</v>
      </c>
    </row>
    <row r="72" spans="2:4" x14ac:dyDescent="0.3">
      <c r="B72" s="20" t="s">
        <v>118</v>
      </c>
      <c r="C72" s="23"/>
      <c r="D72" s="23"/>
    </row>
    <row r="73" spans="2:4" x14ac:dyDescent="0.3">
      <c r="B73" s="22" t="s">
        <v>89</v>
      </c>
      <c r="C73" s="23">
        <v>250</v>
      </c>
      <c r="D73" s="23">
        <v>306.28125</v>
      </c>
    </row>
    <row r="74" spans="2:4" x14ac:dyDescent="0.3">
      <c r="B74" s="22" t="s">
        <v>79</v>
      </c>
      <c r="C74" s="23">
        <v>300</v>
      </c>
      <c r="D74" s="23">
        <v>367.53750000000002</v>
      </c>
    </row>
    <row r="75" spans="2:4" x14ac:dyDescent="0.3">
      <c r="B75" s="22" t="s">
        <v>45</v>
      </c>
      <c r="C75" s="23">
        <v>1499</v>
      </c>
      <c r="D75" s="23">
        <v>1836.4623750000001</v>
      </c>
    </row>
    <row r="76" spans="2:4" x14ac:dyDescent="0.3">
      <c r="B76" s="22" t="s">
        <v>119</v>
      </c>
      <c r="C76" s="23">
        <v>938</v>
      </c>
      <c r="D76" s="23">
        <v>1149.16725</v>
      </c>
    </row>
    <row r="77" spans="2:4" x14ac:dyDescent="0.3">
      <c r="B77" s="22" t="s">
        <v>83</v>
      </c>
      <c r="C77" s="23">
        <v>1170</v>
      </c>
      <c r="D77" s="23">
        <v>1433.39625</v>
      </c>
    </row>
    <row r="78" spans="2:4" x14ac:dyDescent="0.3">
      <c r="B78" s="22" t="s">
        <v>120</v>
      </c>
      <c r="C78" s="23">
        <v>1062.5</v>
      </c>
      <c r="D78" s="23">
        <v>1301.6953125</v>
      </c>
    </row>
    <row r="79" spans="2:4" x14ac:dyDescent="0.3">
      <c r="B79" s="22" t="s">
        <v>145</v>
      </c>
      <c r="C79" s="23">
        <v>300</v>
      </c>
      <c r="D79" s="23">
        <v>367.53750000000002</v>
      </c>
    </row>
    <row r="80" spans="2:4" x14ac:dyDescent="0.3">
      <c r="B80" s="22" t="s">
        <v>53</v>
      </c>
      <c r="C80" s="23">
        <v>1091.29</v>
      </c>
      <c r="D80" s="23">
        <v>1336.96666125</v>
      </c>
    </row>
    <row r="81" spans="2:4" x14ac:dyDescent="0.3">
      <c r="B81" s="22" t="s">
        <v>144</v>
      </c>
      <c r="C81" s="23">
        <v>350</v>
      </c>
      <c r="D81" s="23">
        <v>428.79374999999999</v>
      </c>
    </row>
    <row r="82" spans="2:4" x14ac:dyDescent="0.3">
      <c r="B82" s="22" t="s">
        <v>67</v>
      </c>
      <c r="C82" s="23">
        <v>420</v>
      </c>
      <c r="D82" s="23">
        <v>514.55250000000001</v>
      </c>
    </row>
    <row r="83" spans="2:4" x14ac:dyDescent="0.3">
      <c r="B83" s="22" t="s">
        <v>57</v>
      </c>
      <c r="C83" s="23">
        <v>225</v>
      </c>
      <c r="D83" s="23">
        <v>275.65312499999999</v>
      </c>
    </row>
    <row r="84" spans="2:4" x14ac:dyDescent="0.3">
      <c r="B84" s="22" t="s">
        <v>75</v>
      </c>
      <c r="C84" s="23">
        <v>1725</v>
      </c>
      <c r="D84" s="23">
        <v>2113.3406249999998</v>
      </c>
    </row>
    <row r="85" spans="2:4" x14ac:dyDescent="0.3">
      <c r="B85" s="22" t="s">
        <v>130</v>
      </c>
      <c r="C85" s="23">
        <v>2175</v>
      </c>
      <c r="D85" s="23">
        <v>2664.6468749999999</v>
      </c>
    </row>
    <row r="86" spans="2:4" x14ac:dyDescent="0.3">
      <c r="B86" s="22" t="s">
        <v>88</v>
      </c>
      <c r="C86" s="23">
        <v>725</v>
      </c>
      <c r="D86" s="23">
        <v>888.21562500000005</v>
      </c>
    </row>
    <row r="87" spans="2:4" x14ac:dyDescent="0.3">
      <c r="B87" s="22" t="s">
        <v>131</v>
      </c>
      <c r="C87" s="23">
        <v>225</v>
      </c>
      <c r="D87" s="23">
        <v>275.65312499999999</v>
      </c>
    </row>
    <row r="88" spans="2:4" x14ac:dyDescent="0.3">
      <c r="B88" s="22" t="s">
        <v>59</v>
      </c>
      <c r="C88" s="23">
        <v>350</v>
      </c>
      <c r="D88" s="23">
        <v>428.79374999999999</v>
      </c>
    </row>
    <row r="89" spans="2:4" x14ac:dyDescent="0.3">
      <c r="B89" s="22" t="s">
        <v>74</v>
      </c>
      <c r="C89" s="23">
        <v>1100</v>
      </c>
      <c r="D89" s="23">
        <v>1347.6375</v>
      </c>
    </row>
    <row r="90" spans="2:4" x14ac:dyDescent="0.3">
      <c r="B90" s="22" t="s">
        <v>71</v>
      </c>
      <c r="C90" s="23">
        <v>10087.65</v>
      </c>
      <c r="D90" s="23">
        <v>12358.632206249998</v>
      </c>
    </row>
    <row r="91" spans="2:4" x14ac:dyDescent="0.3">
      <c r="B91" s="22" t="s">
        <v>13</v>
      </c>
      <c r="C91" s="23">
        <v>225</v>
      </c>
      <c r="D91" s="23">
        <v>275.65312499999999</v>
      </c>
    </row>
    <row r="92" spans="2:4" x14ac:dyDescent="0.3">
      <c r="B92" s="22" t="s">
        <v>50</v>
      </c>
      <c r="C92" s="23">
        <v>400</v>
      </c>
      <c r="D92" s="23">
        <v>490.05</v>
      </c>
    </row>
    <row r="93" spans="2:4" x14ac:dyDescent="0.3">
      <c r="B93" s="20" t="s">
        <v>111</v>
      </c>
      <c r="C93" s="23"/>
      <c r="D93" s="23"/>
    </row>
    <row r="94" spans="2:4" x14ac:dyDescent="0.3">
      <c r="B94" s="22" t="s">
        <v>53</v>
      </c>
      <c r="C94" s="23">
        <v>357.14</v>
      </c>
      <c r="D94" s="23">
        <v>437.54114249999998</v>
      </c>
    </row>
    <row r="95" spans="2:4" x14ac:dyDescent="0.3">
      <c r="B95" s="22" t="s">
        <v>63</v>
      </c>
      <c r="C95" s="23">
        <v>732</v>
      </c>
      <c r="D95" s="23">
        <v>896.79149999999993</v>
      </c>
    </row>
    <row r="96" spans="2:4" x14ac:dyDescent="0.3">
      <c r="B96" s="20" t="s">
        <v>46</v>
      </c>
      <c r="C96" s="23"/>
      <c r="D96" s="23"/>
    </row>
    <row r="97" spans="2:4" x14ac:dyDescent="0.3">
      <c r="B97" s="22" t="s">
        <v>45</v>
      </c>
      <c r="C97" s="23">
        <v>1499</v>
      </c>
      <c r="D97" s="23">
        <v>1836.4623750000001</v>
      </c>
    </row>
    <row r="98" spans="2:4" x14ac:dyDescent="0.3">
      <c r="B98" s="22" t="s">
        <v>83</v>
      </c>
      <c r="C98" s="23">
        <v>1170</v>
      </c>
      <c r="D98" s="23">
        <v>1433.39625</v>
      </c>
    </row>
    <row r="99" spans="2:4" x14ac:dyDescent="0.3">
      <c r="B99" s="22" t="s">
        <v>124</v>
      </c>
      <c r="C99" s="23">
        <v>800</v>
      </c>
      <c r="D99" s="23">
        <v>980.1</v>
      </c>
    </row>
    <row r="100" spans="2:4" x14ac:dyDescent="0.3">
      <c r="B100" s="22" t="s">
        <v>33</v>
      </c>
      <c r="C100" s="23">
        <v>500</v>
      </c>
      <c r="D100" s="23">
        <v>612.5625</v>
      </c>
    </row>
    <row r="101" spans="2:4" x14ac:dyDescent="0.3">
      <c r="B101" s="22" t="s">
        <v>32</v>
      </c>
      <c r="C101" s="23">
        <v>500</v>
      </c>
      <c r="D101" s="23">
        <v>612.5625</v>
      </c>
    </row>
    <row r="102" spans="2:4" x14ac:dyDescent="0.3">
      <c r="B102" s="22" t="s">
        <v>94</v>
      </c>
      <c r="C102" s="23">
        <v>411</v>
      </c>
      <c r="D102" s="23">
        <v>503.52637499999997</v>
      </c>
    </row>
    <row r="103" spans="2:4" x14ac:dyDescent="0.3">
      <c r="B103" s="20" t="s">
        <v>117</v>
      </c>
      <c r="C103" s="23"/>
      <c r="D103" s="23"/>
    </row>
    <row r="104" spans="2:4" x14ac:dyDescent="0.3">
      <c r="B104" s="22" t="s">
        <v>142</v>
      </c>
      <c r="C104" s="23">
        <v>2900</v>
      </c>
      <c r="D104" s="23">
        <v>3552.8625000000002</v>
      </c>
    </row>
    <row r="105" spans="2:4" x14ac:dyDescent="0.3">
      <c r="B105" s="22" t="s">
        <v>140</v>
      </c>
      <c r="C105" s="23">
        <v>900</v>
      </c>
      <c r="D105" s="23">
        <v>1102.6125</v>
      </c>
    </row>
    <row r="106" spans="2:4" x14ac:dyDescent="0.3">
      <c r="B106" s="20" t="s">
        <v>109</v>
      </c>
      <c r="C106" s="23"/>
      <c r="D106" s="23"/>
    </row>
    <row r="107" spans="2:4" x14ac:dyDescent="0.3">
      <c r="B107" s="22" t="s">
        <v>53</v>
      </c>
      <c r="C107" s="23">
        <v>200</v>
      </c>
      <c r="D107" s="23">
        <v>245.02500000000001</v>
      </c>
    </row>
    <row r="108" spans="2:4" x14ac:dyDescent="0.3">
      <c r="B108" s="22" t="s">
        <v>110</v>
      </c>
      <c r="C108" s="23"/>
      <c r="D108" s="23"/>
    </row>
    <row r="109" spans="2:4" x14ac:dyDescent="0.3">
      <c r="B109" s="20" t="s">
        <v>33</v>
      </c>
      <c r="C109" s="23">
        <v>298.52</v>
      </c>
      <c r="D109" s="23">
        <v>365.72431499999993</v>
      </c>
    </row>
    <row r="110" spans="2:4" x14ac:dyDescent="0.3">
      <c r="B110" s="22" t="s">
        <v>53</v>
      </c>
      <c r="C110" s="23">
        <v>1450.02</v>
      </c>
      <c r="D110" s="23">
        <v>1776.4557525000002</v>
      </c>
    </row>
    <row r="111" spans="2:4" x14ac:dyDescent="0.3">
      <c r="B111" s="22" t="s">
        <v>32</v>
      </c>
      <c r="C111" s="23">
        <v>298.5</v>
      </c>
      <c r="D111" s="23">
        <v>365.69981250000001</v>
      </c>
    </row>
    <row r="112" spans="2:4" x14ac:dyDescent="0.3">
      <c r="B112" s="22" t="s">
        <v>21</v>
      </c>
      <c r="C112" s="23">
        <v>2.9800000000000098</v>
      </c>
      <c r="D112" s="23">
        <v>3.6508725000000122</v>
      </c>
    </row>
    <row r="113" spans="2:4" x14ac:dyDescent="0.3">
      <c r="B113" s="20" t="s">
        <v>73</v>
      </c>
      <c r="C113" s="23"/>
      <c r="D113" s="23"/>
    </row>
    <row r="114" spans="2:4" x14ac:dyDescent="0.3">
      <c r="B114" s="22" t="s">
        <v>79</v>
      </c>
      <c r="C114" s="23">
        <v>200</v>
      </c>
      <c r="D114" s="23">
        <v>245.02500000000001</v>
      </c>
    </row>
    <row r="115" spans="2:4" x14ac:dyDescent="0.3">
      <c r="B115" s="22" t="s">
        <v>45</v>
      </c>
      <c r="C115" s="23">
        <v>989</v>
      </c>
      <c r="D115" s="23">
        <v>1211.6486249999998</v>
      </c>
    </row>
    <row r="116" spans="2:4" x14ac:dyDescent="0.3">
      <c r="B116" s="22" t="s">
        <v>120</v>
      </c>
      <c r="C116" s="23">
        <v>375</v>
      </c>
      <c r="D116" s="23">
        <v>459.421875</v>
      </c>
    </row>
    <row r="117" spans="2:4" x14ac:dyDescent="0.3">
      <c r="B117" s="22" t="s">
        <v>123</v>
      </c>
      <c r="C117" s="23">
        <v>575</v>
      </c>
      <c r="D117" s="23">
        <v>704.44687499999998</v>
      </c>
    </row>
    <row r="118" spans="2:4" x14ac:dyDescent="0.3">
      <c r="B118" s="22" t="s">
        <v>125</v>
      </c>
      <c r="C118" s="23">
        <v>1345.2</v>
      </c>
      <c r="D118" s="23">
        <v>1648.0381499999999</v>
      </c>
    </row>
    <row r="119" spans="2:4" x14ac:dyDescent="0.3">
      <c r="B119" s="22" t="s">
        <v>53</v>
      </c>
      <c r="C119" s="23">
        <v>999.99959999999976</v>
      </c>
      <c r="D119" s="23">
        <v>1225.1245099499997</v>
      </c>
    </row>
    <row r="120" spans="2:4" x14ac:dyDescent="0.3">
      <c r="B120" s="22" t="s">
        <v>127</v>
      </c>
      <c r="C120" s="23">
        <v>300</v>
      </c>
      <c r="D120" s="23">
        <v>367.53750000000002</v>
      </c>
    </row>
    <row r="121" spans="2:4" x14ac:dyDescent="0.3">
      <c r="B121" s="22" t="s">
        <v>68</v>
      </c>
      <c r="C121" s="23">
        <v>500</v>
      </c>
      <c r="D121" s="23">
        <v>612.5625</v>
      </c>
    </row>
    <row r="122" spans="2:4" x14ac:dyDescent="0.3">
      <c r="B122" s="22" t="s">
        <v>129</v>
      </c>
      <c r="C122" s="23">
        <v>1500</v>
      </c>
      <c r="D122" s="23">
        <v>1837.6875</v>
      </c>
    </row>
    <row r="123" spans="2:4" x14ac:dyDescent="0.3">
      <c r="B123" s="22" t="s">
        <v>32</v>
      </c>
      <c r="C123" s="23">
        <v>499.99979999999988</v>
      </c>
      <c r="D123" s="23">
        <v>612.56225497499986</v>
      </c>
    </row>
    <row r="124" spans="2:4" x14ac:dyDescent="0.3">
      <c r="B124" s="22" t="s">
        <v>57</v>
      </c>
      <c r="C124" s="23">
        <v>300</v>
      </c>
      <c r="D124" s="23">
        <v>367.53750000000002</v>
      </c>
    </row>
    <row r="125" spans="2:4" x14ac:dyDescent="0.3">
      <c r="B125" s="22" t="s">
        <v>88</v>
      </c>
      <c r="C125" s="23">
        <v>500</v>
      </c>
      <c r="D125" s="23">
        <v>612.5625</v>
      </c>
    </row>
    <row r="126" spans="2:4" x14ac:dyDescent="0.3">
      <c r="B126" s="22" t="s">
        <v>131</v>
      </c>
      <c r="C126" s="23">
        <v>400</v>
      </c>
      <c r="D126" s="23">
        <v>490.05</v>
      </c>
    </row>
    <row r="127" spans="2:4" x14ac:dyDescent="0.3">
      <c r="B127" s="22" t="s">
        <v>74</v>
      </c>
      <c r="C127" s="23">
        <v>1735</v>
      </c>
      <c r="D127" s="23">
        <v>2125.5918750000001</v>
      </c>
    </row>
    <row r="128" spans="2:4" x14ac:dyDescent="0.3">
      <c r="B128" s="22" t="s">
        <v>71</v>
      </c>
      <c r="C128" s="23">
        <v>1270</v>
      </c>
      <c r="D128" s="23">
        <v>1555.9087500000001</v>
      </c>
    </row>
    <row r="129" spans="2:4" x14ac:dyDescent="0.3">
      <c r="B129" s="22" t="s">
        <v>136</v>
      </c>
      <c r="C129" s="23">
        <v>123.81</v>
      </c>
      <c r="D129" s="23">
        <v>151.68272625</v>
      </c>
    </row>
    <row r="130" spans="2:4" x14ac:dyDescent="0.3">
      <c r="B130" s="22" t="s">
        <v>13</v>
      </c>
      <c r="C130" s="23">
        <v>300</v>
      </c>
      <c r="D130" s="23">
        <v>367.53750000000002</v>
      </c>
    </row>
    <row r="131" spans="2:4" x14ac:dyDescent="0.3">
      <c r="B131" s="20" t="s">
        <v>112</v>
      </c>
      <c r="C131" s="23"/>
      <c r="D131" s="23"/>
    </row>
    <row r="132" spans="2:4" x14ac:dyDescent="0.3">
      <c r="B132" s="22" t="s">
        <v>53</v>
      </c>
      <c r="C132" s="23">
        <v>1000</v>
      </c>
      <c r="D132" s="23">
        <v>1225.125</v>
      </c>
    </row>
    <row r="133" spans="2:4" x14ac:dyDescent="0.3">
      <c r="B133" s="20" t="s">
        <v>56</v>
      </c>
      <c r="C133" s="23"/>
      <c r="D133" s="23"/>
    </row>
    <row r="134" spans="2:4" x14ac:dyDescent="0.3">
      <c r="B134" s="22" t="s">
        <v>53</v>
      </c>
      <c r="C134" s="23">
        <v>424.33064516129031</v>
      </c>
      <c r="D134" s="23">
        <v>519.85808165322578</v>
      </c>
    </row>
    <row r="135" spans="2:4" x14ac:dyDescent="0.3">
      <c r="B135" s="20" t="s">
        <v>108</v>
      </c>
      <c r="C135" s="23"/>
      <c r="D135" s="23"/>
    </row>
    <row r="136" spans="2:4" x14ac:dyDescent="0.3">
      <c r="B136" s="22" t="s">
        <v>53</v>
      </c>
      <c r="C136" s="23">
        <v>300</v>
      </c>
      <c r="D136" s="23">
        <v>367.53750000000002</v>
      </c>
    </row>
    <row r="137" spans="2:4" x14ac:dyDescent="0.3">
      <c r="B137" s="22" t="s">
        <v>21</v>
      </c>
      <c r="C137" s="23">
        <v>200</v>
      </c>
      <c r="D137" s="23">
        <v>245.02500000000001</v>
      </c>
    </row>
    <row r="138" spans="2:4" x14ac:dyDescent="0.3">
      <c r="B138" s="22"/>
      <c r="C138" s="23"/>
      <c r="D138" s="23"/>
    </row>
    <row r="139" spans="2:4" x14ac:dyDescent="0.3">
      <c r="B139" s="20"/>
      <c r="C139" s="23"/>
      <c r="D139" s="23"/>
    </row>
    <row r="140" spans="2:4" x14ac:dyDescent="0.3">
      <c r="B140" s="22"/>
      <c r="C140" s="23"/>
      <c r="D140" s="23"/>
    </row>
    <row r="141" spans="2:4" x14ac:dyDescent="0.3">
      <c r="B141" s="22"/>
      <c r="C141" s="23"/>
      <c r="D141" s="23"/>
    </row>
    <row r="142" spans="2:4" x14ac:dyDescent="0.3">
      <c r="B142" s="22"/>
      <c r="C142" s="23"/>
      <c r="D142" s="23"/>
    </row>
    <row r="143" spans="2:4" x14ac:dyDescent="0.3">
      <c r="B143" s="22"/>
      <c r="C143" s="23"/>
      <c r="D143" s="23"/>
    </row>
    <row r="144" spans="2:4" x14ac:dyDescent="0.3">
      <c r="B144" s="22"/>
      <c r="C144" s="23"/>
      <c r="D144" s="23"/>
    </row>
    <row r="145" spans="2:4" x14ac:dyDescent="0.3">
      <c r="B145" s="22"/>
      <c r="C145" s="23"/>
      <c r="D145" s="23"/>
    </row>
    <row r="146" spans="2:4" x14ac:dyDescent="0.3">
      <c r="C146" s="23"/>
      <c r="D146" s="23"/>
    </row>
    <row r="147" spans="2:4" x14ac:dyDescent="0.3">
      <c r="B147" s="22"/>
      <c r="C147" s="23"/>
      <c r="D147" s="23"/>
    </row>
    <row r="148" spans="2:4" x14ac:dyDescent="0.3">
      <c r="B148" s="22"/>
      <c r="C148" s="23"/>
      <c r="D148" s="23"/>
    </row>
    <row r="149" spans="2:4" x14ac:dyDescent="0.3">
      <c r="B149" s="20"/>
      <c r="C149" s="23"/>
      <c r="D149" s="23"/>
    </row>
    <row r="150" spans="2:4" x14ac:dyDescent="0.3">
      <c r="B150" s="22"/>
      <c r="C150" s="23"/>
      <c r="D150" s="23"/>
    </row>
    <row r="151" spans="2:4" x14ac:dyDescent="0.3">
      <c r="B151" s="20"/>
      <c r="C151" s="23"/>
      <c r="D151" s="23"/>
    </row>
    <row r="152" spans="2:4" x14ac:dyDescent="0.3">
      <c r="B152" s="22"/>
      <c r="C152" s="23"/>
      <c r="D152" s="23"/>
    </row>
    <row r="153" spans="2:4" x14ac:dyDescent="0.3">
      <c r="B153" s="20"/>
      <c r="C153" s="23"/>
      <c r="D153" s="23"/>
    </row>
    <row r="154" spans="2:4" x14ac:dyDescent="0.3">
      <c r="B154" s="22"/>
      <c r="C154" s="23"/>
      <c r="D154" s="23"/>
    </row>
    <row r="155" spans="2:4" x14ac:dyDescent="0.3">
      <c r="B155" s="20"/>
      <c r="C155" s="23"/>
      <c r="D155" s="23"/>
    </row>
    <row r="156" spans="2:4" x14ac:dyDescent="0.3">
      <c r="B156" s="22"/>
      <c r="C156" s="23"/>
      <c r="D156" s="23"/>
    </row>
    <row r="157" spans="2:4" x14ac:dyDescent="0.3">
      <c r="B157" s="22"/>
      <c r="C157" s="23"/>
      <c r="D157" s="23"/>
    </row>
    <row r="158" spans="2:4" x14ac:dyDescent="0.3">
      <c r="B158" s="22"/>
      <c r="C158" s="23"/>
      <c r="D158" s="23"/>
    </row>
    <row r="159" spans="2:4" x14ac:dyDescent="0.3">
      <c r="B159" s="22"/>
      <c r="C159" s="23"/>
      <c r="D159" s="23"/>
    </row>
    <row r="160" spans="2:4" x14ac:dyDescent="0.3">
      <c r="B160" s="22"/>
      <c r="C160" s="23"/>
      <c r="D160" s="23"/>
    </row>
    <row r="161" spans="2:4" x14ac:dyDescent="0.3">
      <c r="B161" s="20"/>
      <c r="C161" s="23"/>
      <c r="D161" s="23"/>
    </row>
    <row r="162" spans="2:4" x14ac:dyDescent="0.3">
      <c r="B162" s="22"/>
      <c r="C162" s="23"/>
      <c r="D162" s="23"/>
    </row>
    <row r="163" spans="2:4" x14ac:dyDescent="0.3">
      <c r="B163" s="20"/>
      <c r="C163" s="23"/>
      <c r="D163" s="23"/>
    </row>
    <row r="164" spans="2:4" x14ac:dyDescent="0.3">
      <c r="B164" s="22"/>
      <c r="C164" s="23"/>
      <c r="D164" s="23"/>
    </row>
    <row r="165" spans="2:4" x14ac:dyDescent="0.3">
      <c r="B165" s="20"/>
      <c r="C165" s="23"/>
      <c r="D165" s="23"/>
    </row>
    <row r="166" spans="2:4" x14ac:dyDescent="0.3">
      <c r="B166" s="22"/>
      <c r="C166" s="23"/>
      <c r="D166" s="23"/>
    </row>
    <row r="167" spans="2:4" x14ac:dyDescent="0.3">
      <c r="B167" s="22"/>
      <c r="C167" s="23"/>
      <c r="D167" s="23"/>
    </row>
    <row r="168" spans="2:4" x14ac:dyDescent="0.3">
      <c r="B168" s="20"/>
      <c r="C168" s="23"/>
      <c r="D168" s="23"/>
    </row>
    <row r="169" spans="2:4" x14ac:dyDescent="0.3">
      <c r="B169" s="22"/>
      <c r="C169" s="23"/>
      <c r="D169" s="23"/>
    </row>
    <row r="170" spans="2:4" x14ac:dyDescent="0.3">
      <c r="B170" s="22"/>
      <c r="C170" s="23"/>
      <c r="D170" s="23"/>
    </row>
    <row r="171" spans="2:4" x14ac:dyDescent="0.3">
      <c r="B171" s="22"/>
      <c r="C171" s="23"/>
      <c r="D171" s="23"/>
    </row>
    <row r="172" spans="2:4" x14ac:dyDescent="0.3">
      <c r="C172" s="24">
        <v>133104.41210256409</v>
      </c>
      <c r="D172" s="24">
        <v>163069.54287715387</v>
      </c>
    </row>
  </sheetData>
  <sortState xmlns:xlrd2="http://schemas.microsoft.com/office/spreadsheetml/2017/richdata2" ref="B169:D171">
    <sortCondition descending="1" ref="D169:D171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4FC34-8D89-496E-88DF-F00E2E41651A}">
  <dimension ref="B8:D156"/>
  <sheetViews>
    <sheetView showGridLines="0" workbookViewId="0">
      <selection activeCell="B162" sqref="B162"/>
    </sheetView>
  </sheetViews>
  <sheetFormatPr baseColWidth="10" defaultRowHeight="14.4" x14ac:dyDescent="0.3"/>
  <cols>
    <col min="2" max="2" width="40.109375" bestFit="1" customWidth="1"/>
    <col min="3" max="3" width="20" customWidth="1"/>
    <col min="4" max="4" width="20.44140625" customWidth="1"/>
  </cols>
  <sheetData>
    <row r="8" spans="2:4" x14ac:dyDescent="0.3">
      <c r="B8" t="s">
        <v>169</v>
      </c>
    </row>
    <row r="10" spans="2:4" ht="15" thickBot="1" x14ac:dyDescent="0.35">
      <c r="B10" s="32" t="s">
        <v>103</v>
      </c>
      <c r="C10" s="33" t="s">
        <v>99</v>
      </c>
      <c r="D10" s="33" t="s">
        <v>100</v>
      </c>
    </row>
    <row r="11" spans="2:4" x14ac:dyDescent="0.3">
      <c r="B11" s="25" t="s">
        <v>132</v>
      </c>
      <c r="C11" s="26"/>
      <c r="D11" s="21"/>
    </row>
    <row r="12" spans="2:4" x14ac:dyDescent="0.3">
      <c r="B12" s="26" t="s">
        <v>46</v>
      </c>
      <c r="C12" s="21">
        <v>411</v>
      </c>
      <c r="D12" s="21">
        <v>503.52637499999997</v>
      </c>
    </row>
    <row r="13" spans="2:4" x14ac:dyDescent="0.3">
      <c r="B13" s="25" t="s">
        <v>93</v>
      </c>
      <c r="C13" s="21"/>
      <c r="D13" s="21"/>
    </row>
    <row r="14" spans="2:4" x14ac:dyDescent="0.3">
      <c r="B14" s="26" t="s">
        <v>73</v>
      </c>
      <c r="C14" s="21">
        <v>1345.2</v>
      </c>
      <c r="D14" s="21">
        <v>1648.0381499999999</v>
      </c>
    </row>
    <row r="15" spans="2:4" x14ac:dyDescent="0.3">
      <c r="B15" s="25" t="s">
        <v>90</v>
      </c>
      <c r="C15" s="21"/>
      <c r="D15" s="21"/>
    </row>
    <row r="16" spans="2:4" x14ac:dyDescent="0.3">
      <c r="B16" s="26" t="s">
        <v>106</v>
      </c>
      <c r="C16" s="21">
        <v>800</v>
      </c>
      <c r="D16" s="21">
        <v>980.1</v>
      </c>
    </row>
    <row r="17" spans="2:4" x14ac:dyDescent="0.3">
      <c r="B17" s="26" t="s">
        <v>46</v>
      </c>
      <c r="C17" s="21">
        <v>800</v>
      </c>
      <c r="D17" s="21">
        <v>980.1</v>
      </c>
    </row>
    <row r="18" spans="2:4" x14ac:dyDescent="0.3">
      <c r="B18" s="25" t="s">
        <v>89</v>
      </c>
      <c r="C18" s="21"/>
      <c r="D18" s="21"/>
    </row>
    <row r="19" spans="2:4" x14ac:dyDescent="0.3">
      <c r="B19" s="26" t="s">
        <v>36</v>
      </c>
      <c r="C19" s="21">
        <v>415</v>
      </c>
      <c r="D19" s="21">
        <v>508.426875</v>
      </c>
    </row>
    <row r="20" spans="2:4" x14ac:dyDescent="0.3">
      <c r="B20" s="26" t="s">
        <v>118</v>
      </c>
      <c r="C20" s="21">
        <v>250</v>
      </c>
      <c r="D20" s="21">
        <v>306.28125</v>
      </c>
    </row>
    <row r="21" spans="2:4" x14ac:dyDescent="0.3">
      <c r="B21" s="25" t="s">
        <v>87</v>
      </c>
      <c r="C21" s="21"/>
      <c r="D21" s="21"/>
    </row>
    <row r="22" spans="2:4" x14ac:dyDescent="0.3">
      <c r="B22" s="26" t="s">
        <v>37</v>
      </c>
      <c r="C22" s="21">
        <v>500</v>
      </c>
      <c r="D22" s="21">
        <v>612.5625</v>
      </c>
    </row>
    <row r="23" spans="2:4" x14ac:dyDescent="0.3">
      <c r="B23" s="26" t="s">
        <v>36</v>
      </c>
      <c r="C23" s="21">
        <v>500</v>
      </c>
      <c r="D23" s="21">
        <v>612.5625</v>
      </c>
    </row>
    <row r="24" spans="2:4" x14ac:dyDescent="0.3">
      <c r="B24" s="26" t="s">
        <v>116</v>
      </c>
      <c r="C24" s="21">
        <v>680</v>
      </c>
      <c r="D24" s="21">
        <v>833.08500000000004</v>
      </c>
    </row>
    <row r="25" spans="2:4" x14ac:dyDescent="0.3">
      <c r="B25" s="26" t="s">
        <v>106</v>
      </c>
      <c r="C25" s="21">
        <v>620</v>
      </c>
      <c r="D25" s="21">
        <v>759.57749999999999</v>
      </c>
    </row>
    <row r="26" spans="2:4" x14ac:dyDescent="0.3">
      <c r="B26" s="26" t="s">
        <v>118</v>
      </c>
      <c r="C26" s="21">
        <v>725</v>
      </c>
      <c r="D26" s="21">
        <v>888.21562500000005</v>
      </c>
    </row>
    <row r="27" spans="2:4" x14ac:dyDescent="0.3">
      <c r="B27" s="26" t="s">
        <v>73</v>
      </c>
      <c r="C27" s="21">
        <v>500</v>
      </c>
      <c r="D27" s="21">
        <v>612.5625</v>
      </c>
    </row>
    <row r="28" spans="2:4" x14ac:dyDescent="0.3">
      <c r="B28" s="25" t="s">
        <v>85</v>
      </c>
      <c r="C28" s="21"/>
      <c r="D28" s="21"/>
    </row>
    <row r="29" spans="2:4" x14ac:dyDescent="0.3">
      <c r="B29" s="26" t="s">
        <v>36</v>
      </c>
      <c r="C29" s="21">
        <v>300</v>
      </c>
      <c r="D29" s="21">
        <v>367.53750000000002</v>
      </c>
    </row>
    <row r="30" spans="2:4" x14ac:dyDescent="0.3">
      <c r="B30" s="26" t="s">
        <v>118</v>
      </c>
      <c r="C30" s="21">
        <v>225</v>
      </c>
      <c r="D30" s="21">
        <v>275.65312499999999</v>
      </c>
    </row>
    <row r="31" spans="2:4" x14ac:dyDescent="0.3">
      <c r="B31" s="26" t="s">
        <v>73</v>
      </c>
      <c r="C31" s="21">
        <v>400</v>
      </c>
      <c r="D31" s="21">
        <v>490.05</v>
      </c>
    </row>
    <row r="32" spans="2:4" x14ac:dyDescent="0.3">
      <c r="B32" s="25" t="s">
        <v>82</v>
      </c>
      <c r="C32" s="21"/>
      <c r="D32" s="21"/>
    </row>
    <row r="33" spans="2:4" x14ac:dyDescent="0.3">
      <c r="B33" s="26" t="s">
        <v>107</v>
      </c>
      <c r="C33" s="21">
        <v>594</v>
      </c>
      <c r="D33" s="21">
        <v>727.72424999999998</v>
      </c>
    </row>
    <row r="34" spans="2:4" x14ac:dyDescent="0.3">
      <c r="B34" s="26" t="s">
        <v>37</v>
      </c>
      <c r="C34" s="21">
        <v>220</v>
      </c>
      <c r="D34" s="21">
        <v>269.52749999999997</v>
      </c>
    </row>
    <row r="35" spans="2:4" x14ac:dyDescent="0.3">
      <c r="B35" s="26" t="s">
        <v>36</v>
      </c>
      <c r="C35" s="21">
        <v>504</v>
      </c>
      <c r="D35" s="21">
        <v>617.46299999999997</v>
      </c>
    </row>
    <row r="36" spans="2:4" x14ac:dyDescent="0.3">
      <c r="B36" s="26" t="s">
        <v>116</v>
      </c>
      <c r="C36" s="21">
        <v>900</v>
      </c>
      <c r="D36" s="21">
        <v>1102.6125</v>
      </c>
    </row>
    <row r="37" spans="2:4" x14ac:dyDescent="0.3">
      <c r="B37" s="25" t="s">
        <v>106</v>
      </c>
      <c r="C37" s="21">
        <v>696.5</v>
      </c>
      <c r="D37" s="21">
        <v>853.29956249999998</v>
      </c>
    </row>
    <row r="38" spans="2:4" x14ac:dyDescent="0.3">
      <c r="B38" s="26" t="s">
        <v>118</v>
      </c>
      <c r="C38" s="21">
        <v>2232.5</v>
      </c>
      <c r="D38" s="21">
        <v>2735.0915624999998</v>
      </c>
    </row>
    <row r="39" spans="2:4" x14ac:dyDescent="0.3">
      <c r="B39" s="26" t="s">
        <v>46</v>
      </c>
      <c r="C39" s="21">
        <v>1170</v>
      </c>
      <c r="D39" s="21">
        <v>1433.39625</v>
      </c>
    </row>
    <row r="40" spans="2:4" x14ac:dyDescent="0.3">
      <c r="B40" s="26" t="s">
        <v>73</v>
      </c>
      <c r="C40" s="21">
        <v>375</v>
      </c>
      <c r="D40" s="21">
        <v>459.421875</v>
      </c>
    </row>
    <row r="41" spans="2:4" x14ac:dyDescent="0.3">
      <c r="B41" s="25" t="s">
        <v>79</v>
      </c>
      <c r="C41" s="21"/>
      <c r="D41" s="21"/>
    </row>
    <row r="42" spans="2:4" x14ac:dyDescent="0.3">
      <c r="B42" s="26" t="s">
        <v>36</v>
      </c>
      <c r="C42" s="21">
        <v>200</v>
      </c>
      <c r="D42" s="21">
        <v>245.02500000000001</v>
      </c>
    </row>
    <row r="43" spans="2:4" x14ac:dyDescent="0.3">
      <c r="B43" s="26" t="s">
        <v>118</v>
      </c>
      <c r="C43" s="21">
        <v>300</v>
      </c>
      <c r="D43" s="21">
        <v>367.53750000000002</v>
      </c>
    </row>
    <row r="44" spans="2:4" x14ac:dyDescent="0.3">
      <c r="B44" s="26" t="s">
        <v>73</v>
      </c>
      <c r="C44" s="21">
        <v>200</v>
      </c>
      <c r="D44" s="21">
        <v>245.02500000000001</v>
      </c>
    </row>
    <row r="45" spans="2:4" x14ac:dyDescent="0.3">
      <c r="B45" s="25" t="s">
        <v>141</v>
      </c>
      <c r="C45" s="21"/>
      <c r="D45" s="21"/>
    </row>
    <row r="46" spans="2:4" x14ac:dyDescent="0.3">
      <c r="B46" s="26" t="s">
        <v>117</v>
      </c>
      <c r="C46" s="21">
        <v>2900</v>
      </c>
      <c r="D46" s="21">
        <v>3552.8625000000002</v>
      </c>
    </row>
    <row r="47" spans="2:4" x14ac:dyDescent="0.3">
      <c r="B47" s="26" t="s">
        <v>139</v>
      </c>
      <c r="C47" s="21"/>
      <c r="D47" s="21"/>
    </row>
    <row r="48" spans="2:4" x14ac:dyDescent="0.3">
      <c r="B48" s="26" t="s">
        <v>117</v>
      </c>
      <c r="C48" s="21">
        <v>900</v>
      </c>
      <c r="D48" s="21">
        <v>1102.6125</v>
      </c>
    </row>
    <row r="49" spans="2:4" x14ac:dyDescent="0.3">
      <c r="B49" s="26" t="s">
        <v>121</v>
      </c>
      <c r="C49" s="21"/>
      <c r="D49" s="21"/>
    </row>
    <row r="50" spans="2:4" x14ac:dyDescent="0.3">
      <c r="B50" s="26" t="s">
        <v>65</v>
      </c>
      <c r="C50" s="21">
        <v>16175</v>
      </c>
      <c r="D50" s="21">
        <v>19816.396874999999</v>
      </c>
    </row>
    <row r="51" spans="2:4" x14ac:dyDescent="0.3">
      <c r="B51" s="25" t="s">
        <v>145</v>
      </c>
      <c r="C51" s="21"/>
      <c r="D51" s="21"/>
    </row>
    <row r="52" spans="2:4" x14ac:dyDescent="0.3">
      <c r="B52" s="26" t="s">
        <v>118</v>
      </c>
      <c r="C52" s="21">
        <v>300</v>
      </c>
      <c r="D52" s="21">
        <v>367.53750000000002</v>
      </c>
    </row>
    <row r="53" spans="2:4" x14ac:dyDescent="0.3">
      <c r="B53" s="25" t="s">
        <v>143</v>
      </c>
      <c r="C53" s="21"/>
      <c r="D53" s="21"/>
    </row>
    <row r="54" spans="2:4" x14ac:dyDescent="0.3">
      <c r="B54" s="26" t="s">
        <v>118</v>
      </c>
      <c r="C54" s="21">
        <v>350</v>
      </c>
      <c r="D54" s="21">
        <v>428.79374999999999</v>
      </c>
    </row>
    <row r="55" spans="2:4" x14ac:dyDescent="0.3">
      <c r="B55" s="25" t="s">
        <v>127</v>
      </c>
      <c r="C55" s="21"/>
      <c r="D55" s="21"/>
    </row>
    <row r="56" spans="2:4" x14ac:dyDescent="0.3">
      <c r="B56" s="26" t="s">
        <v>37</v>
      </c>
      <c r="C56" s="21">
        <v>300</v>
      </c>
      <c r="D56" s="21">
        <v>367.53750000000002</v>
      </c>
    </row>
    <row r="57" spans="2:4" x14ac:dyDescent="0.3">
      <c r="B57" s="26" t="s">
        <v>36</v>
      </c>
      <c r="C57" s="21">
        <v>300</v>
      </c>
      <c r="D57" s="21">
        <v>367.53750000000002</v>
      </c>
    </row>
    <row r="58" spans="2:4" x14ac:dyDescent="0.3">
      <c r="B58" s="26" t="s">
        <v>73</v>
      </c>
      <c r="C58" s="21">
        <v>300</v>
      </c>
      <c r="D58" s="21">
        <v>367.53750000000002</v>
      </c>
    </row>
    <row r="59" spans="2:4" x14ac:dyDescent="0.3">
      <c r="B59" s="25" t="s">
        <v>70</v>
      </c>
      <c r="C59" s="21"/>
      <c r="D59" s="21"/>
    </row>
    <row r="60" spans="2:4" x14ac:dyDescent="0.3">
      <c r="B60" s="26" t="s">
        <v>37</v>
      </c>
      <c r="C60" s="21">
        <v>550</v>
      </c>
      <c r="D60" s="21">
        <v>673.81875000000002</v>
      </c>
    </row>
    <row r="61" spans="2:4" x14ac:dyDescent="0.3">
      <c r="B61" s="26" t="s">
        <v>36</v>
      </c>
      <c r="C61" s="21">
        <v>550</v>
      </c>
      <c r="D61" s="21">
        <v>673.81875000000002</v>
      </c>
    </row>
    <row r="62" spans="2:4" x14ac:dyDescent="0.3">
      <c r="B62" s="26" t="s">
        <v>116</v>
      </c>
      <c r="C62" s="21">
        <v>575</v>
      </c>
      <c r="D62" s="21">
        <v>704.44687499999998</v>
      </c>
    </row>
    <row r="63" spans="2:4" x14ac:dyDescent="0.3">
      <c r="B63" s="26" t="s">
        <v>106</v>
      </c>
      <c r="C63" s="21">
        <v>4475</v>
      </c>
      <c r="D63" s="21">
        <v>5482.4343750000007</v>
      </c>
    </row>
    <row r="64" spans="2:4" x14ac:dyDescent="0.3">
      <c r="B64" s="26" t="s">
        <v>118</v>
      </c>
      <c r="C64" s="21">
        <v>15087.65</v>
      </c>
      <c r="D64" s="21">
        <v>18484.257206249997</v>
      </c>
    </row>
    <row r="65" spans="2:4" x14ac:dyDescent="0.3">
      <c r="B65" s="26" t="s">
        <v>73</v>
      </c>
      <c r="C65" s="21">
        <v>3005</v>
      </c>
      <c r="D65" s="21">
        <v>3681.5006250000001</v>
      </c>
    </row>
    <row r="66" spans="2:4" x14ac:dyDescent="0.3">
      <c r="B66" s="25" t="s">
        <v>68</v>
      </c>
      <c r="C66" s="21"/>
      <c r="D66" s="21"/>
    </row>
    <row r="67" spans="2:4" x14ac:dyDescent="0.3">
      <c r="B67" s="26" t="s">
        <v>36</v>
      </c>
      <c r="C67" s="21">
        <v>400</v>
      </c>
      <c r="D67" s="21">
        <v>490.05</v>
      </c>
    </row>
    <row r="68" spans="2:4" x14ac:dyDescent="0.3">
      <c r="B68" s="26" t="s">
        <v>73</v>
      </c>
      <c r="C68" s="21">
        <v>500</v>
      </c>
      <c r="D68" s="21">
        <v>612.5625</v>
      </c>
    </row>
    <row r="69" spans="2:4" x14ac:dyDescent="0.3">
      <c r="B69" s="25" t="s">
        <v>122</v>
      </c>
      <c r="C69" s="21"/>
      <c r="D69" s="21"/>
    </row>
    <row r="70" spans="2:4" x14ac:dyDescent="0.3">
      <c r="B70" s="26" t="s">
        <v>36</v>
      </c>
      <c r="C70" s="21">
        <v>575</v>
      </c>
      <c r="D70" s="21">
        <v>704.44687499999998</v>
      </c>
    </row>
    <row r="71" spans="2:4" x14ac:dyDescent="0.3">
      <c r="B71" s="26" t="s">
        <v>73</v>
      </c>
      <c r="C71" s="21">
        <v>575</v>
      </c>
      <c r="D71" s="21">
        <v>704.44687499999998</v>
      </c>
    </row>
    <row r="72" spans="2:4" x14ac:dyDescent="0.3">
      <c r="B72" s="25" t="s">
        <v>62</v>
      </c>
      <c r="C72" s="21"/>
      <c r="D72" s="21"/>
    </row>
    <row r="73" spans="2:4" x14ac:dyDescent="0.3">
      <c r="B73" s="26" t="s">
        <v>114</v>
      </c>
      <c r="C73" s="21">
        <v>432</v>
      </c>
      <c r="D73" s="21">
        <v>529.25399999999991</v>
      </c>
    </row>
    <row r="74" spans="2:4" x14ac:dyDescent="0.3">
      <c r="B74" s="26" t="s">
        <v>61</v>
      </c>
      <c r="C74" s="21">
        <v>3732</v>
      </c>
      <c r="D74" s="21">
        <v>4572.1664999999994</v>
      </c>
    </row>
    <row r="75" spans="2:4" x14ac:dyDescent="0.3">
      <c r="B75" s="26" t="s">
        <v>111</v>
      </c>
      <c r="C75" s="21">
        <v>732</v>
      </c>
      <c r="D75" s="21">
        <v>896.79149999999993</v>
      </c>
    </row>
    <row r="76" spans="2:4" x14ac:dyDescent="0.3">
      <c r="B76" s="25" t="s">
        <v>67</v>
      </c>
      <c r="C76" s="21"/>
      <c r="D76" s="21"/>
    </row>
    <row r="77" spans="2:4" x14ac:dyDescent="0.3">
      <c r="B77" s="26" t="s">
        <v>37</v>
      </c>
      <c r="C77" s="21">
        <v>420</v>
      </c>
      <c r="D77" s="21">
        <v>514.55250000000001</v>
      </c>
    </row>
    <row r="78" spans="2:4" x14ac:dyDescent="0.3">
      <c r="B78" s="26" t="s">
        <v>36</v>
      </c>
      <c r="C78" s="21">
        <v>420</v>
      </c>
      <c r="D78" s="21">
        <v>514.55250000000001</v>
      </c>
    </row>
    <row r="79" spans="2:4" x14ac:dyDescent="0.3">
      <c r="B79" s="26" t="s">
        <v>118</v>
      </c>
      <c r="C79" s="21">
        <v>420</v>
      </c>
      <c r="D79" s="21">
        <v>514.55250000000001</v>
      </c>
    </row>
    <row r="80" spans="2:4" x14ac:dyDescent="0.3">
      <c r="B80" s="25" t="s">
        <v>128</v>
      </c>
      <c r="C80" s="21"/>
      <c r="D80" s="21"/>
    </row>
    <row r="81" spans="2:4" x14ac:dyDescent="0.3">
      <c r="B81" s="26" t="s">
        <v>73</v>
      </c>
      <c r="C81" s="21">
        <v>1500</v>
      </c>
      <c r="D81" s="21">
        <v>1837.6875</v>
      </c>
    </row>
    <row r="82" spans="2:4" x14ac:dyDescent="0.3">
      <c r="B82" s="25" t="s">
        <v>57</v>
      </c>
      <c r="C82" s="21"/>
      <c r="D82" s="21"/>
    </row>
    <row r="83" spans="2:4" x14ac:dyDescent="0.3">
      <c r="B83" s="26" t="s">
        <v>37</v>
      </c>
      <c r="C83" s="21">
        <v>300</v>
      </c>
      <c r="D83" s="21">
        <v>367.53750000000002</v>
      </c>
    </row>
    <row r="84" spans="2:4" x14ac:dyDescent="0.3">
      <c r="B84" s="26" t="s">
        <v>36</v>
      </c>
      <c r="C84" s="21">
        <v>300</v>
      </c>
      <c r="D84" s="21">
        <v>367.53750000000002</v>
      </c>
    </row>
    <row r="85" spans="2:4" x14ac:dyDescent="0.3">
      <c r="B85" s="26" t="s">
        <v>118</v>
      </c>
      <c r="C85" s="21">
        <v>225</v>
      </c>
      <c r="D85" s="21">
        <v>275.65312499999999</v>
      </c>
    </row>
    <row r="86" spans="2:4" x14ac:dyDescent="0.3">
      <c r="B86" s="26" t="s">
        <v>73</v>
      </c>
      <c r="C86" s="21">
        <v>300</v>
      </c>
      <c r="D86" s="21">
        <v>367.53750000000002</v>
      </c>
    </row>
    <row r="87" spans="2:4" x14ac:dyDescent="0.3">
      <c r="B87" s="25" t="s">
        <v>60</v>
      </c>
      <c r="C87" s="21"/>
      <c r="D87" s="21"/>
    </row>
    <row r="88" spans="2:4" x14ac:dyDescent="0.3">
      <c r="B88" s="26" t="s">
        <v>113</v>
      </c>
      <c r="C88" s="21">
        <v>0</v>
      </c>
      <c r="D88" s="21">
        <v>0</v>
      </c>
    </row>
    <row r="89" spans="2:4" x14ac:dyDescent="0.3">
      <c r="B89" s="26" t="s">
        <v>106</v>
      </c>
      <c r="C89" s="21">
        <v>1000</v>
      </c>
      <c r="D89" s="21">
        <v>1225.125</v>
      </c>
    </row>
    <row r="90" spans="2:4" x14ac:dyDescent="0.3">
      <c r="B90" s="25" t="s">
        <v>59</v>
      </c>
      <c r="C90" s="21"/>
      <c r="D90" s="21"/>
    </row>
    <row r="91" spans="2:4" x14ac:dyDescent="0.3">
      <c r="B91" s="26" t="s">
        <v>37</v>
      </c>
      <c r="C91" s="21">
        <v>350</v>
      </c>
      <c r="D91" s="21">
        <v>428.79374999999999</v>
      </c>
    </row>
    <row r="92" spans="2:4" x14ac:dyDescent="0.3">
      <c r="B92" s="26" t="s">
        <v>36</v>
      </c>
      <c r="C92" s="21">
        <v>350</v>
      </c>
      <c r="D92" s="21">
        <v>428.79374999999999</v>
      </c>
    </row>
    <row r="93" spans="2:4" x14ac:dyDescent="0.3">
      <c r="B93" s="26" t="s">
        <v>118</v>
      </c>
      <c r="C93" s="21">
        <v>350</v>
      </c>
      <c r="D93" s="21">
        <v>428.79374999999999</v>
      </c>
    </row>
    <row r="94" spans="2:4" x14ac:dyDescent="0.3">
      <c r="B94" s="25" t="s">
        <v>51</v>
      </c>
      <c r="C94" s="21"/>
      <c r="D94" s="21"/>
    </row>
    <row r="95" spans="2:4" x14ac:dyDescent="0.3">
      <c r="B95" s="26" t="s">
        <v>56</v>
      </c>
      <c r="C95" s="21">
        <v>424.33064516129031</v>
      </c>
      <c r="D95" s="21">
        <v>519.85808165322578</v>
      </c>
    </row>
    <row r="96" spans="2:4" x14ac:dyDescent="0.3">
      <c r="B96" s="25" t="s">
        <v>44</v>
      </c>
      <c r="C96" s="21"/>
      <c r="D96" s="21"/>
    </row>
    <row r="97" spans="2:4" x14ac:dyDescent="0.3">
      <c r="B97" s="26" t="s">
        <v>107</v>
      </c>
      <c r="C97" s="21">
        <v>989</v>
      </c>
      <c r="D97" s="21">
        <v>1211.6486249999998</v>
      </c>
    </row>
    <row r="98" spans="2:4" x14ac:dyDescent="0.3">
      <c r="B98" s="26" t="s">
        <v>37</v>
      </c>
      <c r="C98" s="21">
        <v>1911</v>
      </c>
      <c r="D98" s="21">
        <v>2341.2138749999999</v>
      </c>
    </row>
    <row r="99" spans="2:4" x14ac:dyDescent="0.3">
      <c r="B99" s="26" t="s">
        <v>36</v>
      </c>
      <c r="C99" s="21">
        <v>989</v>
      </c>
      <c r="D99" s="21">
        <v>1211.6486249999998</v>
      </c>
    </row>
    <row r="100" spans="2:4" x14ac:dyDescent="0.3">
      <c r="B100" s="26" t="s">
        <v>61</v>
      </c>
      <c r="C100" s="21">
        <v>571</v>
      </c>
      <c r="D100" s="21">
        <v>699.54637500000001</v>
      </c>
    </row>
    <row r="101" spans="2:4" x14ac:dyDescent="0.3">
      <c r="B101" s="26" t="s">
        <v>116</v>
      </c>
      <c r="C101" s="21">
        <v>1499</v>
      </c>
      <c r="D101" s="21">
        <v>1836.4623750000001</v>
      </c>
    </row>
    <row r="102" spans="2:4" x14ac:dyDescent="0.3">
      <c r="B102" s="26" t="s">
        <v>106</v>
      </c>
      <c r="C102" s="21">
        <v>989</v>
      </c>
      <c r="D102" s="21">
        <v>1211.6486249999998</v>
      </c>
    </row>
    <row r="103" spans="2:4" x14ac:dyDescent="0.3">
      <c r="B103" s="26" t="s">
        <v>118</v>
      </c>
      <c r="C103" s="21">
        <v>2437</v>
      </c>
      <c r="D103" s="21">
        <v>2985.629625</v>
      </c>
    </row>
    <row r="104" spans="2:4" x14ac:dyDescent="0.3">
      <c r="B104" s="26" t="s">
        <v>46</v>
      </c>
      <c r="C104" s="21">
        <v>1499</v>
      </c>
      <c r="D104" s="21">
        <v>1836.4623750000001</v>
      </c>
    </row>
    <row r="105" spans="2:4" x14ac:dyDescent="0.3">
      <c r="B105" s="26" t="s">
        <v>73</v>
      </c>
      <c r="C105" s="21">
        <v>989</v>
      </c>
      <c r="D105" s="21">
        <v>1211.6486249999998</v>
      </c>
    </row>
    <row r="106" spans="2:4" x14ac:dyDescent="0.3">
      <c r="B106" s="25" t="s">
        <v>34</v>
      </c>
      <c r="C106" s="21"/>
      <c r="D106" s="21"/>
    </row>
    <row r="107" spans="2:4" x14ac:dyDescent="0.3">
      <c r="B107" s="26" t="s">
        <v>115</v>
      </c>
      <c r="C107" s="21">
        <v>1000</v>
      </c>
      <c r="D107" s="21">
        <v>1225.125</v>
      </c>
    </row>
    <row r="108" spans="2:4" x14ac:dyDescent="0.3">
      <c r="B108" s="26" t="s">
        <v>36</v>
      </c>
      <c r="C108" s="21">
        <v>600</v>
      </c>
      <c r="D108" s="21">
        <v>735.07500000000005</v>
      </c>
    </row>
    <row r="109" spans="2:4" x14ac:dyDescent="0.3">
      <c r="B109" s="26" t="s">
        <v>116</v>
      </c>
      <c r="C109" s="21">
        <v>300.00275862068963</v>
      </c>
      <c r="D109" s="21">
        <v>367.54087965517243</v>
      </c>
    </row>
    <row r="110" spans="2:4" x14ac:dyDescent="0.3">
      <c r="B110" s="26" t="s">
        <v>106</v>
      </c>
      <c r="C110" s="21">
        <v>3220</v>
      </c>
      <c r="D110" s="21">
        <v>3944.9025000000001</v>
      </c>
    </row>
    <row r="111" spans="2:4" x14ac:dyDescent="0.3">
      <c r="B111" s="26" t="s">
        <v>118</v>
      </c>
      <c r="C111" s="21">
        <v>1091.29</v>
      </c>
      <c r="D111" s="21">
        <v>1336.96666125</v>
      </c>
    </row>
    <row r="112" spans="2:4" x14ac:dyDescent="0.3">
      <c r="B112" s="26" t="s">
        <v>111</v>
      </c>
      <c r="C112" s="21">
        <v>357.14</v>
      </c>
      <c r="D112" s="21">
        <v>437.54114249999998</v>
      </c>
    </row>
    <row r="113" spans="2:4" x14ac:dyDescent="0.3">
      <c r="B113" s="26" t="s">
        <v>46</v>
      </c>
      <c r="C113" s="21">
        <v>1000</v>
      </c>
      <c r="D113" s="21">
        <v>1225.125</v>
      </c>
    </row>
    <row r="114" spans="2:4" x14ac:dyDescent="0.3">
      <c r="B114" s="26" t="s">
        <v>109</v>
      </c>
      <c r="C114" s="21">
        <v>200</v>
      </c>
      <c r="D114" s="21">
        <v>245.02500000000001</v>
      </c>
    </row>
    <row r="115" spans="2:4" x14ac:dyDescent="0.3">
      <c r="B115" s="26" t="s">
        <v>110</v>
      </c>
      <c r="C115" s="21">
        <v>2047.04</v>
      </c>
      <c r="D115" s="21">
        <v>2507.8798800000004</v>
      </c>
    </row>
    <row r="116" spans="2:4" x14ac:dyDescent="0.3">
      <c r="B116" s="26" t="s">
        <v>73</v>
      </c>
      <c r="C116" s="21">
        <v>1499.9993999999997</v>
      </c>
      <c r="D116" s="21">
        <v>1837.6867649249996</v>
      </c>
    </row>
    <row r="117" spans="2:4" x14ac:dyDescent="0.3">
      <c r="B117" s="26" t="s">
        <v>112</v>
      </c>
      <c r="C117" s="21">
        <v>1000</v>
      </c>
      <c r="D117" s="21">
        <v>1225.125</v>
      </c>
    </row>
    <row r="118" spans="2:4" x14ac:dyDescent="0.3">
      <c r="B118" s="26" t="s">
        <v>108</v>
      </c>
      <c r="C118" s="21">
        <v>300</v>
      </c>
      <c r="D118" s="21">
        <v>367.53750000000002</v>
      </c>
    </row>
    <row r="119" spans="2:4" x14ac:dyDescent="0.3">
      <c r="B119" s="25" t="s">
        <v>135</v>
      </c>
      <c r="C119" s="21"/>
      <c r="D119" s="21"/>
    </row>
    <row r="120" spans="2:4" x14ac:dyDescent="0.3">
      <c r="B120" s="26" t="s">
        <v>73</v>
      </c>
      <c r="C120" s="21">
        <v>123.81</v>
      </c>
      <c r="D120" s="21">
        <v>151.68272625</v>
      </c>
    </row>
    <row r="121" spans="2:4" x14ac:dyDescent="0.3">
      <c r="B121" s="25" t="s">
        <v>137</v>
      </c>
      <c r="C121" s="21"/>
      <c r="D121" s="21"/>
    </row>
    <row r="122" spans="2:4" x14ac:dyDescent="0.3">
      <c r="B122" s="26" t="s">
        <v>106</v>
      </c>
      <c r="C122" s="21">
        <v>300</v>
      </c>
      <c r="D122" s="21">
        <v>367.53750000000002</v>
      </c>
    </row>
    <row r="123" spans="2:4" x14ac:dyDescent="0.3">
      <c r="B123" s="25" t="s">
        <v>138</v>
      </c>
      <c r="C123" s="21"/>
      <c r="D123" s="21"/>
    </row>
    <row r="124" spans="2:4" x14ac:dyDescent="0.3">
      <c r="B124" s="26" t="s">
        <v>36</v>
      </c>
      <c r="C124" s="21">
        <v>525</v>
      </c>
      <c r="D124" s="21">
        <v>643.19062499999995</v>
      </c>
    </row>
    <row r="125" spans="2:4" x14ac:dyDescent="0.3">
      <c r="B125" s="25" t="s">
        <v>21</v>
      </c>
      <c r="C125" s="21"/>
      <c r="D125" s="21"/>
    </row>
    <row r="126" spans="2:4" x14ac:dyDescent="0.3">
      <c r="B126" s="26" t="s">
        <v>110</v>
      </c>
      <c r="C126" s="21">
        <v>2.9800000000000098</v>
      </c>
      <c r="D126" s="21">
        <v>3.6508725000000122</v>
      </c>
    </row>
    <row r="127" spans="2:4" x14ac:dyDescent="0.3">
      <c r="B127" s="26" t="s">
        <v>108</v>
      </c>
      <c r="C127" s="21">
        <v>200</v>
      </c>
      <c r="D127" s="21">
        <v>245.02500000000001</v>
      </c>
    </row>
    <row r="128" spans="2:4" x14ac:dyDescent="0.3">
      <c r="B128" s="25" t="s">
        <v>16</v>
      </c>
      <c r="C128" s="21"/>
      <c r="D128" s="21"/>
    </row>
    <row r="129" spans="2:4" x14ac:dyDescent="0.3">
      <c r="B129" s="26" t="s">
        <v>106</v>
      </c>
      <c r="C129" s="21">
        <v>3325</v>
      </c>
      <c r="D129" s="21">
        <v>4073.5406249999996</v>
      </c>
    </row>
    <row r="130" spans="2:4" x14ac:dyDescent="0.3">
      <c r="B130" s="25" t="s">
        <v>13</v>
      </c>
      <c r="C130" s="21"/>
      <c r="D130" s="21"/>
    </row>
    <row r="131" spans="2:4" x14ac:dyDescent="0.3">
      <c r="B131" s="26" t="s">
        <v>37</v>
      </c>
      <c r="C131" s="21">
        <v>260</v>
      </c>
      <c r="D131" s="21">
        <v>318.53250000000003</v>
      </c>
    </row>
    <row r="132" spans="2:4" x14ac:dyDescent="0.3">
      <c r="B132" s="26" t="s">
        <v>36</v>
      </c>
      <c r="C132" s="21">
        <v>260</v>
      </c>
      <c r="D132" s="21">
        <v>318.53250000000003</v>
      </c>
    </row>
    <row r="133" spans="2:4" x14ac:dyDescent="0.3">
      <c r="B133" s="26" t="s">
        <v>118</v>
      </c>
      <c r="C133" s="21">
        <v>225</v>
      </c>
      <c r="D133" s="21">
        <v>275.65312499999999</v>
      </c>
    </row>
    <row r="134" spans="2:4" x14ac:dyDescent="0.3">
      <c r="B134" s="26" t="s">
        <v>73</v>
      </c>
      <c r="C134" s="21">
        <v>300</v>
      </c>
      <c r="D134" s="21">
        <v>367.53750000000002</v>
      </c>
    </row>
    <row r="135" spans="2:4" x14ac:dyDescent="0.3">
      <c r="B135" s="25" t="s">
        <v>50</v>
      </c>
      <c r="C135" s="21"/>
      <c r="D135" s="21"/>
    </row>
    <row r="136" spans="2:4" x14ac:dyDescent="0.3">
      <c r="B136" s="26" t="s">
        <v>36</v>
      </c>
      <c r="C136" s="21">
        <v>391.5</v>
      </c>
      <c r="D136" s="21">
        <v>479.6364375</v>
      </c>
    </row>
    <row r="137" spans="2:4" x14ac:dyDescent="0.3">
      <c r="B137" s="26" t="s">
        <v>118</v>
      </c>
      <c r="C137" s="21">
        <v>400</v>
      </c>
      <c r="D137" s="21">
        <v>490.05</v>
      </c>
    </row>
    <row r="138" spans="2:4" x14ac:dyDescent="0.3">
      <c r="B138" s="26" t="s">
        <v>26</v>
      </c>
      <c r="C138" s="21">
        <v>600</v>
      </c>
      <c r="D138" s="21">
        <v>735.07500000000005</v>
      </c>
    </row>
    <row r="139" spans="2:4" x14ac:dyDescent="0.3">
      <c r="B139" s="25" t="s">
        <v>38</v>
      </c>
      <c r="C139" s="21"/>
      <c r="D139" s="21"/>
    </row>
    <row r="140" spans="2:4" x14ac:dyDescent="0.3">
      <c r="B140" s="26" t="s">
        <v>41</v>
      </c>
      <c r="C140" s="21">
        <v>225</v>
      </c>
      <c r="D140" s="21">
        <v>275.65312499999999</v>
      </c>
    </row>
    <row r="141" spans="2:4" x14ac:dyDescent="0.3">
      <c r="B141" s="26" t="s">
        <v>40</v>
      </c>
      <c r="C141" s="21">
        <v>225</v>
      </c>
      <c r="D141" s="21">
        <v>275.65312499999999</v>
      </c>
    </row>
    <row r="142" spans="2:4" x14ac:dyDescent="0.3">
      <c r="B142" s="26" t="s">
        <v>37</v>
      </c>
      <c r="C142" s="21">
        <v>60</v>
      </c>
      <c r="D142" s="21">
        <v>73.507499999999993</v>
      </c>
    </row>
    <row r="143" spans="2:4" x14ac:dyDescent="0.3">
      <c r="B143" s="25" t="s">
        <v>85</v>
      </c>
      <c r="C143" s="21"/>
      <c r="D143" s="21"/>
    </row>
    <row r="144" spans="2:4" x14ac:dyDescent="0.3">
      <c r="B144" s="26" t="s">
        <v>46</v>
      </c>
      <c r="C144" s="21">
        <v>250</v>
      </c>
      <c r="D144" s="21">
        <v>306.28125</v>
      </c>
    </row>
    <row r="145" spans="2:4" x14ac:dyDescent="0.3">
      <c r="B145" s="26" t="s">
        <v>26</v>
      </c>
      <c r="C145" s="21">
        <v>225</v>
      </c>
      <c r="D145" s="21">
        <v>275.65312499999999</v>
      </c>
    </row>
    <row r="146" spans="2:4" x14ac:dyDescent="0.3">
      <c r="B146" s="25" t="s">
        <v>78</v>
      </c>
      <c r="C146" s="21"/>
      <c r="D146" s="21"/>
    </row>
    <row r="147" spans="2:4" x14ac:dyDescent="0.3">
      <c r="B147" s="26" t="s">
        <v>26</v>
      </c>
      <c r="C147" s="21">
        <v>350</v>
      </c>
      <c r="D147" s="21">
        <v>428.79374999999999</v>
      </c>
    </row>
    <row r="148" spans="2:4" x14ac:dyDescent="0.3">
      <c r="B148" s="25" t="s">
        <v>12</v>
      </c>
      <c r="C148" s="21"/>
      <c r="D148" s="21"/>
    </row>
    <row r="149" spans="2:4" x14ac:dyDescent="0.3">
      <c r="B149" s="26" t="s">
        <v>10</v>
      </c>
      <c r="C149" s="21">
        <v>250</v>
      </c>
      <c r="D149" s="21">
        <v>306.28125</v>
      </c>
    </row>
    <row r="150" spans="2:4" x14ac:dyDescent="0.3">
      <c r="B150" s="25" t="s">
        <v>80</v>
      </c>
      <c r="C150" s="21"/>
      <c r="D150" s="21"/>
    </row>
    <row r="151" spans="2:4" x14ac:dyDescent="0.3">
      <c r="B151" s="26" t="s">
        <v>36</v>
      </c>
      <c r="C151" s="21">
        <v>200</v>
      </c>
      <c r="D151" s="21">
        <v>245.02500000000001</v>
      </c>
    </row>
    <row r="152" spans="2:4" x14ac:dyDescent="0.3">
      <c r="B152" s="25" t="s">
        <v>77</v>
      </c>
      <c r="C152" s="21"/>
      <c r="D152" s="21"/>
    </row>
    <row r="153" spans="2:4" x14ac:dyDescent="0.3">
      <c r="B153" s="26" t="s">
        <v>37</v>
      </c>
      <c r="C153" s="21">
        <v>175</v>
      </c>
      <c r="D153" s="21">
        <v>214.39687499999999</v>
      </c>
    </row>
    <row r="154" spans="2:4" x14ac:dyDescent="0.3">
      <c r="B154" s="25" t="s">
        <v>21</v>
      </c>
      <c r="C154" s="21"/>
      <c r="D154" s="21"/>
    </row>
    <row r="155" spans="2:4" x14ac:dyDescent="0.3">
      <c r="B155" s="26" t="s">
        <v>23</v>
      </c>
      <c r="C155" s="21">
        <v>105.75</v>
      </c>
      <c r="D155" s="21">
        <v>129.55696875000001</v>
      </c>
    </row>
    <row r="156" spans="2:4" x14ac:dyDescent="0.3">
      <c r="B156" s="26" t="s">
        <v>20</v>
      </c>
      <c r="C156" s="21">
        <v>0</v>
      </c>
      <c r="D156" s="21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13933-2E1F-40BD-93AD-6141DC1F4DBE}">
  <dimension ref="A7:Q183"/>
  <sheetViews>
    <sheetView showGridLines="0" tabSelected="1" topLeftCell="F127" zoomScale="85" zoomScaleNormal="85" workbookViewId="0">
      <selection activeCell="F1" sqref="F1"/>
    </sheetView>
  </sheetViews>
  <sheetFormatPr baseColWidth="10" defaultRowHeight="14.4" x14ac:dyDescent="0.3"/>
  <cols>
    <col min="1" max="1" width="2.6640625" customWidth="1"/>
    <col min="2" max="2" width="22.33203125" bestFit="1" customWidth="1"/>
    <col min="3" max="3" width="26.33203125" customWidth="1"/>
    <col min="5" max="5" width="36.33203125" bestFit="1" customWidth="1"/>
    <col min="6" max="6" width="21.44140625" bestFit="1" customWidth="1"/>
    <col min="8" max="8" width="28.5546875" bestFit="1" customWidth="1"/>
    <col min="9" max="9" width="13.109375" customWidth="1"/>
    <col min="13" max="13" width="14.88671875" customWidth="1"/>
  </cols>
  <sheetData>
    <row r="7" spans="1:17" x14ac:dyDescent="0.3">
      <c r="F7" t="s">
        <v>169</v>
      </c>
    </row>
    <row r="8" spans="1:17" x14ac:dyDescent="0.3">
      <c r="B8">
        <v>2024</v>
      </c>
    </row>
    <row r="9" spans="1:17" ht="30.75" customHeight="1" x14ac:dyDescent="0.3">
      <c r="A9" s="1"/>
      <c r="B9" s="35" t="s">
        <v>0</v>
      </c>
      <c r="C9" s="36" t="s">
        <v>1</v>
      </c>
      <c r="D9" s="36" t="s">
        <v>2</v>
      </c>
      <c r="E9" s="36" t="s">
        <v>3</v>
      </c>
      <c r="F9" s="36" t="s">
        <v>4</v>
      </c>
      <c r="G9" s="36" t="s">
        <v>5</v>
      </c>
      <c r="H9" s="36" t="s">
        <v>6</v>
      </c>
      <c r="I9" s="36" t="s">
        <v>95</v>
      </c>
      <c r="J9" s="36" t="s">
        <v>7</v>
      </c>
      <c r="K9" s="36" t="s">
        <v>8</v>
      </c>
      <c r="L9" s="36" t="s">
        <v>96</v>
      </c>
      <c r="M9" s="37" t="s">
        <v>97</v>
      </c>
      <c r="N9" s="2"/>
      <c r="O9" s="2"/>
      <c r="P9" s="2"/>
      <c r="Q9" s="2"/>
    </row>
    <row r="10" spans="1:17" ht="13.5" customHeight="1" x14ac:dyDescent="0.3">
      <c r="B10" s="3" t="s">
        <v>9</v>
      </c>
      <c r="C10" s="3" t="s">
        <v>61</v>
      </c>
      <c r="D10" s="3" t="s">
        <v>19</v>
      </c>
      <c r="E10" s="3" t="s">
        <v>44</v>
      </c>
      <c r="F10" s="3" t="s">
        <v>48</v>
      </c>
      <c r="G10" s="4" t="s">
        <v>24</v>
      </c>
      <c r="H10" s="3" t="s">
        <v>49</v>
      </c>
      <c r="I10" s="5">
        <v>571</v>
      </c>
      <c r="J10" s="6">
        <v>1.2500000000000001E-2</v>
      </c>
      <c r="K10" s="7">
        <f>I10*J10</f>
        <v>7.1375000000000002</v>
      </c>
      <c r="L10" s="7">
        <f>K10+I10</f>
        <v>578.13750000000005</v>
      </c>
      <c r="M10" s="7">
        <f>L10+(L10*21%)</f>
        <v>699.54637500000001</v>
      </c>
    </row>
    <row r="11" spans="1:17" s="8" customFormat="1" ht="13.5" customHeight="1" x14ac:dyDescent="0.3">
      <c r="A11"/>
      <c r="B11" s="3" t="s">
        <v>9</v>
      </c>
      <c r="C11" s="3" t="s">
        <v>106</v>
      </c>
      <c r="D11" s="3" t="s">
        <v>19</v>
      </c>
      <c r="E11" s="3" t="s">
        <v>90</v>
      </c>
      <c r="F11" s="3" t="s">
        <v>91</v>
      </c>
      <c r="G11" s="4" t="s">
        <v>18</v>
      </c>
      <c r="H11" s="3" t="s">
        <v>92</v>
      </c>
      <c r="I11" s="5">
        <v>800</v>
      </c>
      <c r="J11" s="6">
        <v>1.2500000000000001E-2</v>
      </c>
      <c r="K11" s="7">
        <f t="shared" ref="K11:K74" si="0">I11*J11</f>
        <v>10</v>
      </c>
      <c r="L11" s="7">
        <f t="shared" ref="L11:L74" si="1">K11+I11</f>
        <v>810</v>
      </c>
      <c r="M11" s="7">
        <f t="shared" ref="M11:M74" si="2">L11+(L11*21%)</f>
        <v>980.1</v>
      </c>
      <c r="N11"/>
      <c r="O11"/>
      <c r="P11"/>
      <c r="Q11"/>
    </row>
    <row r="12" spans="1:17" s="8" customFormat="1" ht="13.5" customHeight="1" x14ac:dyDescent="0.3">
      <c r="A12"/>
      <c r="B12" s="3" t="s">
        <v>9</v>
      </c>
      <c r="C12" s="3" t="s">
        <v>36</v>
      </c>
      <c r="D12" s="3" t="s">
        <v>11</v>
      </c>
      <c r="E12" s="3" t="s">
        <v>89</v>
      </c>
      <c r="F12" s="3" t="s">
        <v>89</v>
      </c>
      <c r="G12" s="4" t="s">
        <v>28</v>
      </c>
      <c r="H12" s="3" t="s">
        <v>147</v>
      </c>
      <c r="I12" s="5">
        <v>415</v>
      </c>
      <c r="J12" s="6">
        <v>1.2500000000000001E-2</v>
      </c>
      <c r="K12" s="7">
        <f t="shared" si="0"/>
        <v>5.1875</v>
      </c>
      <c r="L12" s="7">
        <f t="shared" si="1"/>
        <v>420.1875</v>
      </c>
      <c r="M12" s="7">
        <f t="shared" si="2"/>
        <v>508.426875</v>
      </c>
      <c r="N12"/>
      <c r="O12"/>
      <c r="P12"/>
      <c r="Q12"/>
    </row>
    <row r="13" spans="1:17" ht="13.5" customHeight="1" x14ac:dyDescent="0.3">
      <c r="B13" s="3" t="s">
        <v>9</v>
      </c>
      <c r="C13" s="3" t="s">
        <v>36</v>
      </c>
      <c r="D13" s="3" t="s">
        <v>11</v>
      </c>
      <c r="E13" s="3" t="s">
        <v>79</v>
      </c>
      <c r="F13" s="3" t="s">
        <v>79</v>
      </c>
      <c r="G13" s="4" t="s">
        <v>28</v>
      </c>
      <c r="H13" s="3" t="s">
        <v>15</v>
      </c>
      <c r="I13" s="5">
        <v>200</v>
      </c>
      <c r="J13" s="6">
        <v>1.2500000000000001E-2</v>
      </c>
      <c r="K13" s="7">
        <f t="shared" si="0"/>
        <v>2.5</v>
      </c>
      <c r="L13" s="7">
        <f t="shared" si="1"/>
        <v>202.5</v>
      </c>
      <c r="M13" s="7">
        <f t="shared" si="2"/>
        <v>245.02500000000001</v>
      </c>
    </row>
    <row r="14" spans="1:17" ht="13.5" customHeight="1" x14ac:dyDescent="0.3">
      <c r="B14" s="3" t="s">
        <v>9</v>
      </c>
      <c r="C14" s="3" t="s">
        <v>73</v>
      </c>
      <c r="D14" s="3" t="s">
        <v>11</v>
      </c>
      <c r="E14" s="3" t="s">
        <v>79</v>
      </c>
      <c r="F14" s="3" t="s">
        <v>79</v>
      </c>
      <c r="G14" s="4" t="s">
        <v>29</v>
      </c>
      <c r="H14" s="3" t="s">
        <v>47</v>
      </c>
      <c r="I14" s="5">
        <v>200</v>
      </c>
      <c r="J14" s="6">
        <v>1.2500000000000001E-2</v>
      </c>
      <c r="K14" s="7">
        <f t="shared" si="0"/>
        <v>2.5</v>
      </c>
      <c r="L14" s="7">
        <f t="shared" si="1"/>
        <v>202.5</v>
      </c>
      <c r="M14" s="7">
        <f t="shared" si="2"/>
        <v>245.02500000000001</v>
      </c>
    </row>
    <row r="15" spans="1:17" ht="13.5" customHeight="1" x14ac:dyDescent="0.3">
      <c r="B15" s="3" t="s">
        <v>9</v>
      </c>
      <c r="C15" s="3" t="s">
        <v>107</v>
      </c>
      <c r="D15" s="3" t="s">
        <v>19</v>
      </c>
      <c r="E15" s="3" t="s">
        <v>44</v>
      </c>
      <c r="F15" s="3" t="s">
        <v>45</v>
      </c>
      <c r="G15" s="4" t="s">
        <v>24</v>
      </c>
      <c r="H15" s="3" t="s">
        <v>148</v>
      </c>
      <c r="I15" s="5">
        <v>989</v>
      </c>
      <c r="J15" s="6">
        <v>1.2500000000000001E-2</v>
      </c>
      <c r="K15" s="7">
        <f t="shared" si="0"/>
        <v>12.362500000000001</v>
      </c>
      <c r="L15" s="7">
        <f t="shared" si="1"/>
        <v>1001.3625</v>
      </c>
      <c r="M15" s="7">
        <f t="shared" si="2"/>
        <v>1211.6486249999998</v>
      </c>
    </row>
    <row r="16" spans="1:17" s="12" customFormat="1" ht="13.5" customHeight="1" x14ac:dyDescent="0.3">
      <c r="A16"/>
      <c r="B16" s="3" t="s">
        <v>9</v>
      </c>
      <c r="C16" s="3" t="s">
        <v>106</v>
      </c>
      <c r="D16" s="3" t="s">
        <v>19</v>
      </c>
      <c r="E16" s="3" t="s">
        <v>44</v>
      </c>
      <c r="F16" s="3" t="s">
        <v>45</v>
      </c>
      <c r="G16" s="10" t="s">
        <v>146</v>
      </c>
      <c r="H16" s="9" t="s">
        <v>148</v>
      </c>
      <c r="I16" s="11">
        <v>989</v>
      </c>
      <c r="J16" s="6">
        <v>1.2500000000000001E-2</v>
      </c>
      <c r="K16" s="7">
        <f t="shared" si="0"/>
        <v>12.362500000000001</v>
      </c>
      <c r="L16" s="7">
        <f t="shared" si="1"/>
        <v>1001.3625</v>
      </c>
      <c r="M16" s="7">
        <f t="shared" si="2"/>
        <v>1211.6486249999998</v>
      </c>
      <c r="N16"/>
      <c r="O16"/>
      <c r="P16"/>
      <c r="Q16"/>
    </row>
    <row r="17" spans="1:17" s="13" customFormat="1" ht="13.5" customHeight="1" x14ac:dyDescent="0.3">
      <c r="A17"/>
      <c r="B17" s="3" t="s">
        <v>9</v>
      </c>
      <c r="C17" s="3" t="s">
        <v>36</v>
      </c>
      <c r="D17" s="3" t="s">
        <v>19</v>
      </c>
      <c r="E17" s="3" t="s">
        <v>44</v>
      </c>
      <c r="F17" s="3" t="s">
        <v>45</v>
      </c>
      <c r="G17" s="4" t="s">
        <v>18</v>
      </c>
      <c r="H17" s="3" t="s">
        <v>149</v>
      </c>
      <c r="I17" s="5">
        <v>989</v>
      </c>
      <c r="J17" s="6">
        <v>1.2500000000000001E-2</v>
      </c>
      <c r="K17" s="7">
        <f t="shared" si="0"/>
        <v>12.362500000000001</v>
      </c>
      <c r="L17" s="7">
        <f t="shared" si="1"/>
        <v>1001.3625</v>
      </c>
      <c r="M17" s="7">
        <f t="shared" si="2"/>
        <v>1211.6486249999998</v>
      </c>
      <c r="N17"/>
      <c r="O17"/>
      <c r="P17"/>
      <c r="Q17"/>
    </row>
    <row r="18" spans="1:17" s="13" customFormat="1" ht="13.5" customHeight="1" x14ac:dyDescent="0.3">
      <c r="A18"/>
      <c r="B18" s="3" t="s">
        <v>9</v>
      </c>
      <c r="C18" s="3" t="s">
        <v>73</v>
      </c>
      <c r="D18" s="3" t="s">
        <v>19</v>
      </c>
      <c r="E18" s="3" t="s">
        <v>44</v>
      </c>
      <c r="F18" s="3" t="s">
        <v>45</v>
      </c>
      <c r="G18" s="4" t="s">
        <v>29</v>
      </c>
      <c r="H18" s="3" t="s">
        <v>84</v>
      </c>
      <c r="I18" s="5">
        <v>989</v>
      </c>
      <c r="J18" s="6">
        <v>1.2500000000000001E-2</v>
      </c>
      <c r="K18" s="7">
        <f t="shared" si="0"/>
        <v>12.362500000000001</v>
      </c>
      <c r="L18" s="7">
        <f t="shared" si="1"/>
        <v>1001.3625</v>
      </c>
      <c r="M18" s="7">
        <f t="shared" si="2"/>
        <v>1211.6486249999998</v>
      </c>
      <c r="N18"/>
      <c r="O18"/>
      <c r="P18"/>
      <c r="Q18"/>
    </row>
    <row r="19" spans="1:17" s="13" customFormat="1" ht="13.5" customHeight="1" x14ac:dyDescent="0.3">
      <c r="A19"/>
      <c r="B19" s="3" t="s">
        <v>9</v>
      </c>
      <c r="C19" s="3" t="s">
        <v>46</v>
      </c>
      <c r="D19" s="3" t="s">
        <v>19</v>
      </c>
      <c r="E19" s="3" t="s">
        <v>44</v>
      </c>
      <c r="F19" s="3" t="s">
        <v>45</v>
      </c>
      <c r="G19" s="4" t="s">
        <v>30</v>
      </c>
      <c r="H19" s="3" t="s">
        <v>150</v>
      </c>
      <c r="I19" s="5">
        <v>1499</v>
      </c>
      <c r="J19" s="6">
        <v>1.2500000000000001E-2</v>
      </c>
      <c r="K19" s="7">
        <f t="shared" si="0"/>
        <v>18.737500000000001</v>
      </c>
      <c r="L19" s="7">
        <f t="shared" si="1"/>
        <v>1517.7375</v>
      </c>
      <c r="M19" s="7">
        <f t="shared" si="2"/>
        <v>1836.4623750000001</v>
      </c>
      <c r="N19"/>
      <c r="O19"/>
      <c r="P19"/>
      <c r="Q19"/>
    </row>
    <row r="20" spans="1:17" s="13" customFormat="1" ht="13.5" customHeight="1" x14ac:dyDescent="0.3">
      <c r="A20"/>
      <c r="B20" s="3" t="s">
        <v>9</v>
      </c>
      <c r="C20" s="3" t="s">
        <v>37</v>
      </c>
      <c r="D20" s="3" t="s">
        <v>19</v>
      </c>
      <c r="E20" s="3" t="s">
        <v>44</v>
      </c>
      <c r="F20" s="3" t="s">
        <v>45</v>
      </c>
      <c r="G20" s="4" t="s">
        <v>30</v>
      </c>
      <c r="H20" s="3" t="s">
        <v>150</v>
      </c>
      <c r="I20" s="5">
        <v>1499</v>
      </c>
      <c r="J20" s="6">
        <v>1.2500000000000001E-2</v>
      </c>
      <c r="K20" s="7">
        <f t="shared" si="0"/>
        <v>18.737500000000001</v>
      </c>
      <c r="L20" s="7">
        <f t="shared" si="1"/>
        <v>1517.7375</v>
      </c>
      <c r="M20" s="7">
        <f t="shared" si="2"/>
        <v>1836.4623750000001</v>
      </c>
      <c r="N20"/>
      <c r="O20"/>
      <c r="P20"/>
      <c r="Q20"/>
    </row>
    <row r="21" spans="1:17" s="13" customFormat="1" ht="13.5" customHeight="1" x14ac:dyDescent="0.3">
      <c r="A21"/>
      <c r="B21" s="3" t="s">
        <v>9</v>
      </c>
      <c r="C21" s="3" t="s">
        <v>37</v>
      </c>
      <c r="D21" s="3" t="s">
        <v>11</v>
      </c>
      <c r="E21" s="3" t="s">
        <v>44</v>
      </c>
      <c r="F21" s="3" t="s">
        <v>119</v>
      </c>
      <c r="G21" s="4" t="s">
        <v>31</v>
      </c>
      <c r="H21" s="3" t="s">
        <v>47</v>
      </c>
      <c r="I21" s="5">
        <v>412</v>
      </c>
      <c r="J21" s="6">
        <v>1.2500000000000001E-2</v>
      </c>
      <c r="K21" s="7">
        <f t="shared" si="0"/>
        <v>5.15</v>
      </c>
      <c r="L21" s="7">
        <f t="shared" si="1"/>
        <v>417.15</v>
      </c>
      <c r="M21" s="7">
        <f t="shared" si="2"/>
        <v>504.75149999999996</v>
      </c>
      <c r="O21"/>
      <c r="P21"/>
      <c r="Q21"/>
    </row>
    <row r="22" spans="1:17" s="13" customFormat="1" ht="13.5" customHeight="1" x14ac:dyDescent="0.3">
      <c r="A22"/>
      <c r="B22" s="3" t="s">
        <v>9</v>
      </c>
      <c r="C22" s="3" t="s">
        <v>107</v>
      </c>
      <c r="D22" s="3" t="s">
        <v>19</v>
      </c>
      <c r="E22" s="3" t="s">
        <v>82</v>
      </c>
      <c r="F22" s="3" t="s">
        <v>83</v>
      </c>
      <c r="G22" s="4" t="s">
        <v>24</v>
      </c>
      <c r="H22" s="3" t="s">
        <v>148</v>
      </c>
      <c r="I22" s="5">
        <v>594</v>
      </c>
      <c r="J22" s="6">
        <v>1.2500000000000001E-2</v>
      </c>
      <c r="K22" s="7">
        <f t="shared" si="0"/>
        <v>7.4250000000000007</v>
      </c>
      <c r="L22" s="7">
        <f t="shared" si="1"/>
        <v>601.42499999999995</v>
      </c>
      <c r="M22" s="7">
        <f t="shared" si="2"/>
        <v>727.72424999999998</v>
      </c>
      <c r="O22"/>
      <c r="P22"/>
      <c r="Q22"/>
    </row>
    <row r="23" spans="1:17" s="13" customFormat="1" ht="13.5" customHeight="1" x14ac:dyDescent="0.3">
      <c r="A23"/>
      <c r="B23" s="3" t="s">
        <v>9</v>
      </c>
      <c r="C23" s="3" t="s">
        <v>106</v>
      </c>
      <c r="D23" s="3" t="s">
        <v>11</v>
      </c>
      <c r="E23" s="3" t="s">
        <v>82</v>
      </c>
      <c r="F23" s="3" t="s">
        <v>120</v>
      </c>
      <c r="G23" s="4" t="s">
        <v>25</v>
      </c>
      <c r="H23" s="3" t="s">
        <v>151</v>
      </c>
      <c r="I23" s="5">
        <v>192.5</v>
      </c>
      <c r="J23" s="6">
        <v>1.2500000000000001E-2</v>
      </c>
      <c r="K23" s="7">
        <f t="shared" si="0"/>
        <v>2.40625</v>
      </c>
      <c r="L23" s="7">
        <f t="shared" si="1"/>
        <v>194.90625</v>
      </c>
      <c r="M23" s="7">
        <f t="shared" si="2"/>
        <v>235.83656250000001</v>
      </c>
      <c r="O23"/>
      <c r="P23"/>
      <c r="Q23"/>
    </row>
    <row r="24" spans="1:17" s="13" customFormat="1" ht="13.5" customHeight="1" x14ac:dyDescent="0.3">
      <c r="A24"/>
      <c r="B24" s="3" t="s">
        <v>9</v>
      </c>
      <c r="C24" s="3" t="s">
        <v>106</v>
      </c>
      <c r="D24" s="3" t="s">
        <v>19</v>
      </c>
      <c r="E24" s="3" t="s">
        <v>82</v>
      </c>
      <c r="F24" s="3" t="s">
        <v>83</v>
      </c>
      <c r="G24" s="4" t="s">
        <v>25</v>
      </c>
      <c r="H24" s="3" t="s">
        <v>149</v>
      </c>
      <c r="I24" s="5">
        <v>504</v>
      </c>
      <c r="J24" s="6">
        <v>1.2500000000000001E-2</v>
      </c>
      <c r="K24" s="7">
        <f t="shared" si="0"/>
        <v>6.3000000000000007</v>
      </c>
      <c r="L24" s="7">
        <f t="shared" si="1"/>
        <v>510.3</v>
      </c>
      <c r="M24" s="7">
        <f t="shared" si="2"/>
        <v>617.46299999999997</v>
      </c>
      <c r="O24"/>
      <c r="P24"/>
      <c r="Q24"/>
    </row>
    <row r="25" spans="1:17" s="13" customFormat="1" ht="13.5" customHeight="1" x14ac:dyDescent="0.3">
      <c r="A25"/>
      <c r="B25" s="3" t="s">
        <v>9</v>
      </c>
      <c r="C25" s="3" t="s">
        <v>36</v>
      </c>
      <c r="D25" s="3" t="s">
        <v>19</v>
      </c>
      <c r="E25" s="3" t="s">
        <v>82</v>
      </c>
      <c r="F25" s="3" t="s">
        <v>83</v>
      </c>
      <c r="G25" s="4" t="s">
        <v>18</v>
      </c>
      <c r="H25" s="3" t="s">
        <v>149</v>
      </c>
      <c r="I25" s="5">
        <v>504</v>
      </c>
      <c r="J25" s="6">
        <v>1.2500000000000001E-2</v>
      </c>
      <c r="K25" s="7">
        <f t="shared" si="0"/>
        <v>6.3000000000000007</v>
      </c>
      <c r="L25" s="7">
        <f t="shared" si="1"/>
        <v>510.3</v>
      </c>
      <c r="M25" s="7">
        <f t="shared" si="2"/>
        <v>617.46299999999997</v>
      </c>
      <c r="O25"/>
      <c r="P25"/>
      <c r="Q25"/>
    </row>
    <row r="26" spans="1:17" s="13" customFormat="1" ht="13.5" customHeight="1" x14ac:dyDescent="0.3">
      <c r="A26"/>
      <c r="B26" s="3" t="s">
        <v>9</v>
      </c>
      <c r="C26" s="3" t="s">
        <v>73</v>
      </c>
      <c r="D26" s="3" t="s">
        <v>11</v>
      </c>
      <c r="E26" s="3" t="s">
        <v>82</v>
      </c>
      <c r="F26" s="3" t="s">
        <v>120</v>
      </c>
      <c r="G26" s="4" t="s">
        <v>29</v>
      </c>
      <c r="H26" s="3" t="s">
        <v>47</v>
      </c>
      <c r="I26" s="5">
        <v>375</v>
      </c>
      <c r="J26" s="6">
        <v>1.2500000000000001E-2</v>
      </c>
      <c r="K26" s="7">
        <f t="shared" si="0"/>
        <v>4.6875</v>
      </c>
      <c r="L26" s="7">
        <f t="shared" si="1"/>
        <v>379.6875</v>
      </c>
      <c r="M26" s="7">
        <f t="shared" si="2"/>
        <v>459.421875</v>
      </c>
      <c r="O26"/>
      <c r="P26"/>
      <c r="Q26"/>
    </row>
    <row r="27" spans="1:17" s="13" customFormat="1" ht="13.5" customHeight="1" x14ac:dyDescent="0.3">
      <c r="B27" s="3" t="s">
        <v>9</v>
      </c>
      <c r="C27" s="3" t="s">
        <v>46</v>
      </c>
      <c r="D27" s="3" t="s">
        <v>19</v>
      </c>
      <c r="E27" s="3" t="s">
        <v>82</v>
      </c>
      <c r="F27" s="3" t="s">
        <v>83</v>
      </c>
      <c r="G27" s="4" t="s">
        <v>29</v>
      </c>
      <c r="H27" s="3" t="s">
        <v>150</v>
      </c>
      <c r="I27" s="5">
        <v>1170</v>
      </c>
      <c r="J27" s="6">
        <v>1.2500000000000001E-2</v>
      </c>
      <c r="K27" s="7">
        <f t="shared" si="0"/>
        <v>14.625</v>
      </c>
      <c r="L27" s="7">
        <f t="shared" si="1"/>
        <v>1184.625</v>
      </c>
      <c r="M27" s="7">
        <f t="shared" si="2"/>
        <v>1433.39625</v>
      </c>
    </row>
    <row r="28" spans="1:17" s="13" customFormat="1" ht="13.5" customHeight="1" x14ac:dyDescent="0.3">
      <c r="B28" s="3" t="s">
        <v>9</v>
      </c>
      <c r="C28" s="3" t="s">
        <v>37</v>
      </c>
      <c r="D28" s="3" t="s">
        <v>11</v>
      </c>
      <c r="E28" s="3" t="s">
        <v>82</v>
      </c>
      <c r="F28" s="3" t="s">
        <v>120</v>
      </c>
      <c r="G28" s="4" t="s">
        <v>31</v>
      </c>
      <c r="H28" s="3" t="s">
        <v>47</v>
      </c>
      <c r="I28" s="5">
        <v>220</v>
      </c>
      <c r="J28" s="6">
        <v>1.2500000000000001E-2</v>
      </c>
      <c r="K28" s="7">
        <f t="shared" si="0"/>
        <v>2.75</v>
      </c>
      <c r="L28" s="7">
        <f t="shared" si="1"/>
        <v>222.75</v>
      </c>
      <c r="M28" s="7">
        <f t="shared" si="2"/>
        <v>269.52749999999997</v>
      </c>
      <c r="N28"/>
    </row>
    <row r="29" spans="1:17" s="13" customFormat="1" ht="13.5" customHeight="1" x14ac:dyDescent="0.3">
      <c r="B29" s="3" t="s">
        <v>9</v>
      </c>
      <c r="C29" s="3" t="s">
        <v>65</v>
      </c>
      <c r="D29" s="3" t="s">
        <v>11</v>
      </c>
      <c r="E29" s="3" t="s">
        <v>121</v>
      </c>
      <c r="F29" s="3" t="s">
        <v>66</v>
      </c>
      <c r="G29" s="4" t="s">
        <v>25</v>
      </c>
      <c r="H29" s="3" t="s">
        <v>65</v>
      </c>
      <c r="I29" s="5">
        <v>4043.75</v>
      </c>
      <c r="J29" s="6">
        <v>1.2500000000000001E-2</v>
      </c>
      <c r="K29" s="7">
        <f t="shared" si="0"/>
        <v>50.546875</v>
      </c>
      <c r="L29" s="7">
        <f t="shared" si="1"/>
        <v>4094.296875</v>
      </c>
      <c r="M29" s="7">
        <f t="shared" si="2"/>
        <v>4954.0992187499996</v>
      </c>
      <c r="N29"/>
    </row>
    <row r="30" spans="1:17" s="13" customFormat="1" ht="13.5" customHeight="1" x14ac:dyDescent="0.3">
      <c r="B30" s="3" t="s">
        <v>9</v>
      </c>
      <c r="C30" s="3" t="s">
        <v>65</v>
      </c>
      <c r="D30" s="3" t="s">
        <v>11</v>
      </c>
      <c r="E30" s="3" t="s">
        <v>121</v>
      </c>
      <c r="F30" s="3" t="s">
        <v>66</v>
      </c>
      <c r="G30" s="4" t="s">
        <v>29</v>
      </c>
      <c r="H30" s="3" t="s">
        <v>65</v>
      </c>
      <c r="I30" s="5">
        <v>4043.75</v>
      </c>
      <c r="J30" s="6">
        <v>1.2500000000000001E-2</v>
      </c>
      <c r="K30" s="7">
        <f t="shared" si="0"/>
        <v>50.546875</v>
      </c>
      <c r="L30" s="7">
        <f t="shared" si="1"/>
        <v>4094.296875</v>
      </c>
      <c r="M30" s="7">
        <f t="shared" si="2"/>
        <v>4954.0992187499996</v>
      </c>
      <c r="N30"/>
    </row>
    <row r="31" spans="1:17" s="13" customFormat="1" ht="13.5" customHeight="1" x14ac:dyDescent="0.3">
      <c r="A31"/>
      <c r="B31" s="3" t="s">
        <v>9</v>
      </c>
      <c r="C31" s="3" t="s">
        <v>65</v>
      </c>
      <c r="D31" s="3" t="s">
        <v>11</v>
      </c>
      <c r="E31" s="3" t="s">
        <v>121</v>
      </c>
      <c r="F31" s="3" t="s">
        <v>66</v>
      </c>
      <c r="G31" s="4" t="s">
        <v>39</v>
      </c>
      <c r="H31" s="3" t="s">
        <v>65</v>
      </c>
      <c r="I31" s="5">
        <v>4043.75</v>
      </c>
      <c r="J31" s="6">
        <v>1.2500000000000001E-2</v>
      </c>
      <c r="K31" s="7">
        <f t="shared" si="0"/>
        <v>50.546875</v>
      </c>
      <c r="L31" s="7">
        <f t="shared" si="1"/>
        <v>4094.296875</v>
      </c>
      <c r="M31" s="7">
        <f t="shared" si="2"/>
        <v>4954.0992187499996</v>
      </c>
      <c r="N31"/>
      <c r="O31"/>
      <c r="P31"/>
      <c r="Q31"/>
    </row>
    <row r="32" spans="1:17" s="13" customFormat="1" ht="13.5" customHeight="1" x14ac:dyDescent="0.3">
      <c r="A32"/>
      <c r="B32" s="3" t="s">
        <v>9</v>
      </c>
      <c r="C32" s="3" t="s">
        <v>65</v>
      </c>
      <c r="D32" s="3" t="s">
        <v>11</v>
      </c>
      <c r="E32" s="3" t="s">
        <v>121</v>
      </c>
      <c r="F32" s="3" t="s">
        <v>66</v>
      </c>
      <c r="G32" s="4" t="s">
        <v>27</v>
      </c>
      <c r="H32" s="3" t="s">
        <v>65</v>
      </c>
      <c r="I32" s="5">
        <v>4043.75</v>
      </c>
      <c r="J32" s="6">
        <v>1.2500000000000001E-2</v>
      </c>
      <c r="K32" s="7">
        <f t="shared" si="0"/>
        <v>50.546875</v>
      </c>
      <c r="L32" s="7">
        <f t="shared" si="1"/>
        <v>4094.296875</v>
      </c>
      <c r="M32" s="7">
        <f t="shared" si="2"/>
        <v>4954.0992187499996</v>
      </c>
      <c r="N32"/>
      <c r="O32"/>
      <c r="P32"/>
      <c r="Q32"/>
    </row>
    <row r="33" spans="1:17" s="13" customFormat="1" ht="13.5" customHeight="1" x14ac:dyDescent="0.3">
      <c r="A33"/>
      <c r="B33" s="3" t="s">
        <v>9</v>
      </c>
      <c r="C33" s="3" t="s">
        <v>36</v>
      </c>
      <c r="D33" s="3" t="s">
        <v>19</v>
      </c>
      <c r="E33" s="3" t="s">
        <v>122</v>
      </c>
      <c r="F33" s="3" t="s">
        <v>123</v>
      </c>
      <c r="G33" s="4" t="s">
        <v>28</v>
      </c>
      <c r="H33" s="3" t="s">
        <v>152</v>
      </c>
      <c r="I33" s="5">
        <v>575</v>
      </c>
      <c r="J33" s="6">
        <v>1.2500000000000001E-2</v>
      </c>
      <c r="K33" s="7">
        <f t="shared" si="0"/>
        <v>7.1875</v>
      </c>
      <c r="L33" s="7">
        <f t="shared" si="1"/>
        <v>582.1875</v>
      </c>
      <c r="M33" s="7">
        <f t="shared" si="2"/>
        <v>704.44687499999998</v>
      </c>
      <c r="N33"/>
      <c r="O33"/>
      <c r="P33"/>
      <c r="Q33"/>
    </row>
    <row r="34" spans="1:17" s="13" customFormat="1" ht="13.5" customHeight="1" x14ac:dyDescent="0.3">
      <c r="A34"/>
      <c r="B34" s="3" t="s">
        <v>9</v>
      </c>
      <c r="C34" s="3" t="s">
        <v>73</v>
      </c>
      <c r="D34" s="3" t="s">
        <v>19</v>
      </c>
      <c r="E34" s="3" t="s">
        <v>122</v>
      </c>
      <c r="F34" s="3" t="s">
        <v>123</v>
      </c>
      <c r="G34" s="4" t="s">
        <v>30</v>
      </c>
      <c r="H34" s="3" t="s">
        <v>153</v>
      </c>
      <c r="I34" s="5">
        <v>575</v>
      </c>
      <c r="J34" s="6">
        <v>1.2500000000000001E-2</v>
      </c>
      <c r="K34" s="7">
        <f t="shared" si="0"/>
        <v>7.1875</v>
      </c>
      <c r="L34" s="7">
        <f t="shared" si="1"/>
        <v>582.1875</v>
      </c>
      <c r="M34" s="7">
        <f t="shared" si="2"/>
        <v>704.44687499999998</v>
      </c>
      <c r="N34"/>
      <c r="O34"/>
      <c r="P34"/>
      <c r="Q34"/>
    </row>
    <row r="35" spans="1:17" s="13" customFormat="1" ht="13.5" customHeight="1" x14ac:dyDescent="0.3">
      <c r="B35" s="3" t="s">
        <v>9</v>
      </c>
      <c r="C35" s="3" t="s">
        <v>46</v>
      </c>
      <c r="D35" s="3" t="s">
        <v>19</v>
      </c>
      <c r="E35" s="3" t="s">
        <v>90</v>
      </c>
      <c r="F35" s="3" t="s">
        <v>124</v>
      </c>
      <c r="G35" s="4" t="s">
        <v>30</v>
      </c>
      <c r="H35" s="3" t="s">
        <v>154</v>
      </c>
      <c r="I35" s="5">
        <v>800</v>
      </c>
      <c r="J35" s="6">
        <v>1.2500000000000001E-2</v>
      </c>
      <c r="K35" s="7">
        <f t="shared" si="0"/>
        <v>10</v>
      </c>
      <c r="L35" s="7">
        <f t="shared" si="1"/>
        <v>810</v>
      </c>
      <c r="M35" s="7">
        <f t="shared" si="2"/>
        <v>980.1</v>
      </c>
    </row>
    <row r="36" spans="1:17" s="13" customFormat="1" ht="13.5" customHeight="1" x14ac:dyDescent="0.3">
      <c r="B36" s="3" t="s">
        <v>9</v>
      </c>
      <c r="C36" s="3" t="s">
        <v>73</v>
      </c>
      <c r="D36" s="3" t="s">
        <v>69</v>
      </c>
      <c r="E36" s="3" t="s">
        <v>93</v>
      </c>
      <c r="F36" s="3" t="s">
        <v>125</v>
      </c>
      <c r="G36" s="4" t="s">
        <v>29</v>
      </c>
      <c r="H36" s="3" t="s">
        <v>72</v>
      </c>
      <c r="I36" s="5">
        <v>478.2</v>
      </c>
      <c r="J36" s="6">
        <v>1.2500000000000001E-2</v>
      </c>
      <c r="K36" s="7">
        <f t="shared" si="0"/>
        <v>5.9775</v>
      </c>
      <c r="L36" s="7">
        <f t="shared" si="1"/>
        <v>484.17750000000001</v>
      </c>
      <c r="M36" s="7">
        <f t="shared" si="2"/>
        <v>585.85477500000002</v>
      </c>
    </row>
    <row r="37" spans="1:17" s="13" customFormat="1" ht="13.5" customHeight="1" x14ac:dyDescent="0.3">
      <c r="A37"/>
      <c r="B37" s="3" t="s">
        <v>9</v>
      </c>
      <c r="C37" s="3" t="s">
        <v>73</v>
      </c>
      <c r="D37" s="3" t="s">
        <v>69</v>
      </c>
      <c r="E37" s="3" t="s">
        <v>93</v>
      </c>
      <c r="F37" s="3" t="s">
        <v>125</v>
      </c>
      <c r="G37" s="4" t="s">
        <v>29</v>
      </c>
      <c r="H37" s="3" t="s">
        <v>155</v>
      </c>
      <c r="I37" s="5">
        <v>70</v>
      </c>
      <c r="J37" s="6">
        <v>1.2500000000000001E-2</v>
      </c>
      <c r="K37" s="7">
        <f t="shared" si="0"/>
        <v>0.875</v>
      </c>
      <c r="L37" s="7">
        <f t="shared" si="1"/>
        <v>70.875</v>
      </c>
      <c r="M37" s="7">
        <f t="shared" si="2"/>
        <v>85.758749999999992</v>
      </c>
      <c r="N37"/>
      <c r="O37"/>
      <c r="P37"/>
      <c r="Q37"/>
    </row>
    <row r="38" spans="1:17" s="13" customFormat="1" ht="13.5" customHeight="1" x14ac:dyDescent="0.3">
      <c r="A38"/>
      <c r="B38" s="3" t="s">
        <v>9</v>
      </c>
      <c r="C38" s="3" t="s">
        <v>73</v>
      </c>
      <c r="D38" s="3" t="s">
        <v>69</v>
      </c>
      <c r="E38" s="3" t="s">
        <v>93</v>
      </c>
      <c r="F38" s="3" t="s">
        <v>125</v>
      </c>
      <c r="G38" s="4" t="s">
        <v>58</v>
      </c>
      <c r="H38" s="3" t="s">
        <v>72</v>
      </c>
      <c r="I38" s="5">
        <v>797</v>
      </c>
      <c r="J38" s="6">
        <v>1.2500000000000001E-2</v>
      </c>
      <c r="K38" s="7">
        <f t="shared" si="0"/>
        <v>9.9625000000000004</v>
      </c>
      <c r="L38" s="7">
        <f t="shared" si="1"/>
        <v>806.96249999999998</v>
      </c>
      <c r="M38" s="7">
        <f t="shared" si="2"/>
        <v>976.42462499999999</v>
      </c>
      <c r="N38"/>
      <c r="O38"/>
      <c r="P38"/>
      <c r="Q38"/>
    </row>
    <row r="39" spans="1:17" s="13" customFormat="1" ht="13.5" customHeight="1" x14ac:dyDescent="0.3">
      <c r="A39"/>
      <c r="B39" s="3" t="s">
        <v>9</v>
      </c>
      <c r="C39" s="3" t="s">
        <v>106</v>
      </c>
      <c r="D39" s="3" t="s">
        <v>19</v>
      </c>
      <c r="E39" s="16" t="s">
        <v>16</v>
      </c>
      <c r="F39" s="3" t="s">
        <v>126</v>
      </c>
      <c r="G39" s="4" t="s">
        <v>25</v>
      </c>
      <c r="H39" s="3" t="s">
        <v>152</v>
      </c>
      <c r="I39" s="5">
        <v>725</v>
      </c>
      <c r="J39" s="6">
        <v>1.2500000000000001E-2</v>
      </c>
      <c r="K39" s="7">
        <f t="shared" si="0"/>
        <v>9.0625</v>
      </c>
      <c r="L39" s="7">
        <f t="shared" si="1"/>
        <v>734.0625</v>
      </c>
      <c r="M39" s="7">
        <f t="shared" si="2"/>
        <v>888.21562500000005</v>
      </c>
      <c r="N39"/>
      <c r="O39"/>
      <c r="P39"/>
      <c r="Q39"/>
    </row>
    <row r="40" spans="1:17" s="13" customFormat="1" ht="13.5" customHeight="1" x14ac:dyDescent="0.3">
      <c r="A40"/>
      <c r="B40" s="3" t="s">
        <v>9</v>
      </c>
      <c r="C40" s="3" t="s">
        <v>106</v>
      </c>
      <c r="D40" s="3" t="s">
        <v>11</v>
      </c>
      <c r="E40" s="16" t="s">
        <v>16</v>
      </c>
      <c r="F40" s="3" t="s">
        <v>17</v>
      </c>
      <c r="G40" s="4" t="s">
        <v>18</v>
      </c>
      <c r="H40" s="3" t="s">
        <v>151</v>
      </c>
      <c r="I40" s="5">
        <v>2600</v>
      </c>
      <c r="J40" s="6">
        <v>1.2500000000000001E-2</v>
      </c>
      <c r="K40" s="7">
        <f t="shared" si="0"/>
        <v>32.5</v>
      </c>
      <c r="L40" s="7">
        <f t="shared" si="1"/>
        <v>2632.5</v>
      </c>
      <c r="M40" s="7">
        <f t="shared" si="2"/>
        <v>3185.3249999999998</v>
      </c>
      <c r="N40"/>
      <c r="O40"/>
      <c r="P40"/>
      <c r="Q40"/>
    </row>
    <row r="41" spans="1:17" s="13" customFormat="1" ht="13.5" customHeight="1" x14ac:dyDescent="0.3">
      <c r="A41"/>
      <c r="B41" s="3" t="s">
        <v>9</v>
      </c>
      <c r="C41" s="3" t="s">
        <v>46</v>
      </c>
      <c r="D41" s="3" t="s">
        <v>11</v>
      </c>
      <c r="E41" s="3" t="s">
        <v>34</v>
      </c>
      <c r="F41" s="3" t="s">
        <v>33</v>
      </c>
      <c r="G41" s="4" t="s">
        <v>30</v>
      </c>
      <c r="H41" s="3" t="s">
        <v>22</v>
      </c>
      <c r="I41" s="5">
        <v>193.18</v>
      </c>
      <c r="J41" s="6">
        <v>1.2500000000000001E-2</v>
      </c>
      <c r="K41" s="7">
        <f t="shared" si="0"/>
        <v>2.4147500000000002</v>
      </c>
      <c r="L41" s="7">
        <f t="shared" si="1"/>
        <v>195.59475</v>
      </c>
      <c r="M41" s="7">
        <f t="shared" si="2"/>
        <v>236.6696475</v>
      </c>
      <c r="N41"/>
      <c r="O41"/>
      <c r="P41"/>
      <c r="Q41"/>
    </row>
    <row r="42" spans="1:17" s="13" customFormat="1" ht="13.5" customHeight="1" x14ac:dyDescent="0.3">
      <c r="A42"/>
      <c r="B42" s="3" t="s">
        <v>9</v>
      </c>
      <c r="C42" s="3" t="s">
        <v>46</v>
      </c>
      <c r="D42" s="3" t="s">
        <v>11</v>
      </c>
      <c r="E42" s="3" t="s">
        <v>34</v>
      </c>
      <c r="F42" s="3" t="s">
        <v>33</v>
      </c>
      <c r="G42" s="4" t="s">
        <v>31</v>
      </c>
      <c r="H42" s="3" t="s">
        <v>22</v>
      </c>
      <c r="I42" s="5">
        <v>297.89</v>
      </c>
      <c r="J42" s="6">
        <v>1.2500000000000001E-2</v>
      </c>
      <c r="K42" s="7">
        <f t="shared" si="0"/>
        <v>3.7236250000000002</v>
      </c>
      <c r="L42" s="7">
        <f t="shared" si="1"/>
        <v>301.61362500000001</v>
      </c>
      <c r="M42" s="7">
        <f t="shared" si="2"/>
        <v>364.95248624999999</v>
      </c>
      <c r="N42"/>
      <c r="O42"/>
      <c r="P42"/>
      <c r="Q42"/>
    </row>
    <row r="43" spans="1:17" s="13" customFormat="1" ht="13.5" customHeight="1" x14ac:dyDescent="0.3">
      <c r="A43"/>
      <c r="B43" s="3" t="s">
        <v>9</v>
      </c>
      <c r="C43" s="3" t="s">
        <v>46</v>
      </c>
      <c r="D43" s="3" t="s">
        <v>11</v>
      </c>
      <c r="E43" s="3" t="s">
        <v>34</v>
      </c>
      <c r="F43" s="3" t="s">
        <v>33</v>
      </c>
      <c r="G43" s="4" t="s">
        <v>39</v>
      </c>
      <c r="H43" s="3" t="s">
        <v>22</v>
      </c>
      <c r="I43" s="5">
        <v>8.93</v>
      </c>
      <c r="J43" s="6">
        <v>1.2500000000000001E-2</v>
      </c>
      <c r="K43" s="7">
        <f t="shared" si="0"/>
        <v>0.111625</v>
      </c>
      <c r="L43" s="7">
        <f t="shared" si="1"/>
        <v>9.0416249999999998</v>
      </c>
      <c r="M43" s="7">
        <f t="shared" si="2"/>
        <v>10.94036625</v>
      </c>
      <c r="N43"/>
      <c r="O43"/>
      <c r="P43"/>
      <c r="Q43"/>
    </row>
    <row r="44" spans="1:17" s="13" customFormat="1" ht="13.5" customHeight="1" x14ac:dyDescent="0.3">
      <c r="A44"/>
      <c r="B44" s="3" t="s">
        <v>9</v>
      </c>
      <c r="C44" s="3" t="s">
        <v>56</v>
      </c>
      <c r="D44" s="3" t="s">
        <v>11</v>
      </c>
      <c r="E44" s="30" t="s">
        <v>51</v>
      </c>
      <c r="F44" s="3" t="s">
        <v>53</v>
      </c>
      <c r="G44" s="4" t="s">
        <v>14</v>
      </c>
      <c r="H44" s="3" t="s">
        <v>54</v>
      </c>
      <c r="I44" s="5">
        <v>0</v>
      </c>
      <c r="J44" s="6">
        <v>1.2500000000000001E-2</v>
      </c>
      <c r="K44" s="7">
        <f t="shared" si="0"/>
        <v>0</v>
      </c>
      <c r="L44" s="7">
        <f t="shared" si="1"/>
        <v>0</v>
      </c>
      <c r="M44" s="7">
        <f t="shared" si="2"/>
        <v>0</v>
      </c>
      <c r="O44"/>
      <c r="P44"/>
      <c r="Q44"/>
    </row>
    <row r="45" spans="1:17" s="13" customFormat="1" ht="13.5" customHeight="1" x14ac:dyDescent="0.3">
      <c r="A45"/>
      <c r="B45" s="3" t="s">
        <v>9</v>
      </c>
      <c r="C45" s="3" t="s">
        <v>56</v>
      </c>
      <c r="D45" s="3" t="s">
        <v>11</v>
      </c>
      <c r="E45" s="30" t="s">
        <v>51</v>
      </c>
      <c r="F45" s="3" t="s">
        <v>53</v>
      </c>
      <c r="G45" s="4" t="s">
        <v>14</v>
      </c>
      <c r="H45" s="3" t="s">
        <v>22</v>
      </c>
      <c r="I45" s="5">
        <v>0</v>
      </c>
      <c r="J45" s="6">
        <v>1.2500000000000001E-2</v>
      </c>
      <c r="K45" s="7">
        <f t="shared" si="0"/>
        <v>0</v>
      </c>
      <c r="L45" s="7">
        <f t="shared" si="1"/>
        <v>0</v>
      </c>
      <c r="M45" s="7">
        <f t="shared" si="2"/>
        <v>0</v>
      </c>
      <c r="O45"/>
      <c r="P45"/>
      <c r="Q45"/>
    </row>
    <row r="46" spans="1:17" s="13" customFormat="1" ht="13.5" customHeight="1" x14ac:dyDescent="0.3">
      <c r="A46"/>
      <c r="B46" s="3" t="s">
        <v>9</v>
      </c>
      <c r="C46" s="3" t="s">
        <v>56</v>
      </c>
      <c r="D46" s="3" t="s">
        <v>11</v>
      </c>
      <c r="E46" s="30" t="s">
        <v>51</v>
      </c>
      <c r="F46" s="3" t="s">
        <v>53</v>
      </c>
      <c r="G46" s="4" t="s">
        <v>24</v>
      </c>
      <c r="H46" s="3" t="s">
        <v>54</v>
      </c>
      <c r="I46" s="5">
        <v>201.75000000000003</v>
      </c>
      <c r="J46" s="6">
        <v>1.2500000000000001E-2</v>
      </c>
      <c r="K46" s="7">
        <f t="shared" si="0"/>
        <v>2.5218750000000005</v>
      </c>
      <c r="L46" s="7">
        <f t="shared" si="1"/>
        <v>204.27187500000002</v>
      </c>
      <c r="M46" s="7">
        <f t="shared" si="2"/>
        <v>247.16896875000003</v>
      </c>
      <c r="O46"/>
      <c r="P46"/>
      <c r="Q46"/>
    </row>
    <row r="47" spans="1:17" s="13" customFormat="1" ht="13.5" customHeight="1" x14ac:dyDescent="0.3">
      <c r="A47"/>
      <c r="B47" s="3" t="s">
        <v>9</v>
      </c>
      <c r="C47" s="3" t="s">
        <v>56</v>
      </c>
      <c r="D47" s="3" t="s">
        <v>11</v>
      </c>
      <c r="E47" s="30" t="s">
        <v>51</v>
      </c>
      <c r="F47" s="3" t="s">
        <v>53</v>
      </c>
      <c r="G47" s="4" t="s">
        <v>24</v>
      </c>
      <c r="H47" s="3" t="s">
        <v>22</v>
      </c>
      <c r="I47" s="5">
        <v>222.58064516129028</v>
      </c>
      <c r="J47" s="6">
        <v>1.2500000000000001E-2</v>
      </c>
      <c r="K47" s="7">
        <f t="shared" si="0"/>
        <v>2.7822580645161286</v>
      </c>
      <c r="L47" s="7">
        <f t="shared" si="1"/>
        <v>225.36290322580641</v>
      </c>
      <c r="M47" s="7">
        <f t="shared" si="2"/>
        <v>272.68911290322575</v>
      </c>
      <c r="O47"/>
      <c r="P47"/>
      <c r="Q47"/>
    </row>
    <row r="48" spans="1:17" s="13" customFormat="1" ht="13.5" customHeight="1" x14ac:dyDescent="0.3">
      <c r="A48"/>
      <c r="B48" s="3" t="s">
        <v>9</v>
      </c>
      <c r="C48" s="3" t="s">
        <v>108</v>
      </c>
      <c r="D48" s="3" t="s">
        <v>11</v>
      </c>
      <c r="E48" s="16" t="s">
        <v>34</v>
      </c>
      <c r="F48" s="3" t="s">
        <v>53</v>
      </c>
      <c r="G48" s="4" t="s">
        <v>25</v>
      </c>
      <c r="H48" s="3" t="s">
        <v>22</v>
      </c>
      <c r="I48" s="5">
        <v>300</v>
      </c>
      <c r="J48" s="6">
        <v>1.2500000000000001E-2</v>
      </c>
      <c r="K48" s="7">
        <f t="shared" si="0"/>
        <v>3.75</v>
      </c>
      <c r="L48" s="7">
        <f t="shared" si="1"/>
        <v>303.75</v>
      </c>
      <c r="M48" s="7">
        <f t="shared" si="2"/>
        <v>367.53750000000002</v>
      </c>
      <c r="N48"/>
      <c r="O48"/>
      <c r="P48"/>
      <c r="Q48"/>
    </row>
    <row r="49" spans="1:17" s="13" customFormat="1" ht="13.5" customHeight="1" x14ac:dyDescent="0.3">
      <c r="A49"/>
      <c r="B49" s="3" t="s">
        <v>9</v>
      </c>
      <c r="C49" s="3" t="s">
        <v>36</v>
      </c>
      <c r="D49" s="3" t="s">
        <v>11</v>
      </c>
      <c r="E49" s="16" t="s">
        <v>34</v>
      </c>
      <c r="F49" s="16" t="s">
        <v>53</v>
      </c>
      <c r="G49" s="4" t="s">
        <v>28</v>
      </c>
      <c r="H49" s="3" t="s">
        <v>22</v>
      </c>
      <c r="I49" s="5">
        <v>600</v>
      </c>
      <c r="J49" s="6">
        <v>1.2500000000000001E-2</v>
      </c>
      <c r="K49" s="7">
        <f t="shared" si="0"/>
        <v>7.5</v>
      </c>
      <c r="L49" s="7">
        <f t="shared" si="1"/>
        <v>607.5</v>
      </c>
      <c r="M49" s="7">
        <f t="shared" si="2"/>
        <v>735.07500000000005</v>
      </c>
      <c r="O49"/>
      <c r="P49"/>
      <c r="Q49"/>
    </row>
    <row r="50" spans="1:17" s="13" customFormat="1" ht="13.5" customHeight="1" x14ac:dyDescent="0.3">
      <c r="A50"/>
      <c r="B50" s="3" t="s">
        <v>9</v>
      </c>
      <c r="C50" s="3" t="s">
        <v>109</v>
      </c>
      <c r="D50" s="3" t="s">
        <v>11</v>
      </c>
      <c r="E50" s="16" t="s">
        <v>34</v>
      </c>
      <c r="F50" s="16" t="s">
        <v>53</v>
      </c>
      <c r="G50" s="4" t="s">
        <v>18</v>
      </c>
      <c r="H50" s="3" t="s">
        <v>156</v>
      </c>
      <c r="I50" s="5">
        <v>200</v>
      </c>
      <c r="J50" s="6">
        <v>1.2500000000000001E-2</v>
      </c>
      <c r="K50" s="7">
        <f t="shared" si="0"/>
        <v>2.5</v>
      </c>
      <c r="L50" s="7">
        <f t="shared" si="1"/>
        <v>202.5</v>
      </c>
      <c r="M50" s="7">
        <f t="shared" si="2"/>
        <v>245.02500000000001</v>
      </c>
      <c r="O50"/>
      <c r="P50"/>
      <c r="Q50"/>
    </row>
    <row r="51" spans="1:17" s="13" customFormat="1" ht="13.5" customHeight="1" x14ac:dyDescent="0.3">
      <c r="A51" s="14"/>
      <c r="B51" s="3" t="s">
        <v>9</v>
      </c>
      <c r="C51" s="3" t="s">
        <v>110</v>
      </c>
      <c r="D51" s="3" t="s">
        <v>11</v>
      </c>
      <c r="E51" s="16" t="s">
        <v>34</v>
      </c>
      <c r="F51" s="16" t="s">
        <v>53</v>
      </c>
      <c r="G51" s="4" t="s">
        <v>28</v>
      </c>
      <c r="H51" s="3" t="s">
        <v>22</v>
      </c>
      <c r="I51" s="5">
        <v>78.13</v>
      </c>
      <c r="J51" s="6">
        <v>1.2500000000000001E-2</v>
      </c>
      <c r="K51" s="7">
        <f t="shared" si="0"/>
        <v>0.97662499999999997</v>
      </c>
      <c r="L51" s="7">
        <f t="shared" si="1"/>
        <v>79.106624999999994</v>
      </c>
      <c r="M51" s="7">
        <f t="shared" si="2"/>
        <v>95.719016249999996</v>
      </c>
      <c r="N51"/>
      <c r="O51"/>
      <c r="P51"/>
      <c r="Q51"/>
    </row>
    <row r="52" spans="1:17" s="13" customFormat="1" ht="13.5" customHeight="1" x14ac:dyDescent="0.3">
      <c r="A52" s="14"/>
      <c r="B52" s="3" t="s">
        <v>9</v>
      </c>
      <c r="C52" s="3" t="s">
        <v>110</v>
      </c>
      <c r="D52" s="3" t="s">
        <v>11</v>
      </c>
      <c r="E52" s="16" t="s">
        <v>34</v>
      </c>
      <c r="F52" s="16" t="s">
        <v>53</v>
      </c>
      <c r="G52" s="4" t="s">
        <v>28</v>
      </c>
      <c r="H52" s="3" t="s">
        <v>54</v>
      </c>
      <c r="I52" s="5">
        <v>78.13</v>
      </c>
      <c r="J52" s="6">
        <v>1.2500000000000001E-2</v>
      </c>
      <c r="K52" s="7">
        <f t="shared" si="0"/>
        <v>0.97662499999999997</v>
      </c>
      <c r="L52" s="7">
        <f t="shared" si="1"/>
        <v>79.106624999999994</v>
      </c>
      <c r="M52" s="7">
        <f t="shared" si="2"/>
        <v>95.719016249999996</v>
      </c>
      <c r="N52"/>
      <c r="O52"/>
      <c r="P52"/>
      <c r="Q52"/>
    </row>
    <row r="53" spans="1:17" s="13" customFormat="1" ht="13.5" customHeight="1" x14ac:dyDescent="0.3">
      <c r="A53" s="14"/>
      <c r="B53" s="3" t="s">
        <v>9</v>
      </c>
      <c r="C53" s="3" t="s">
        <v>110</v>
      </c>
      <c r="D53" s="3" t="s">
        <v>11</v>
      </c>
      <c r="E53" s="16" t="s">
        <v>34</v>
      </c>
      <c r="F53" s="16" t="s">
        <v>53</v>
      </c>
      <c r="G53" s="4" t="s">
        <v>29</v>
      </c>
      <c r="H53" s="3" t="s">
        <v>22</v>
      </c>
      <c r="I53" s="5">
        <v>421.88</v>
      </c>
      <c r="J53" s="6">
        <v>1.2500000000000001E-2</v>
      </c>
      <c r="K53" s="7">
        <f t="shared" si="0"/>
        <v>5.2735000000000003</v>
      </c>
      <c r="L53" s="7">
        <f t="shared" si="1"/>
        <v>427.15350000000001</v>
      </c>
      <c r="M53" s="7">
        <f t="shared" si="2"/>
        <v>516.85573499999998</v>
      </c>
      <c r="N53"/>
      <c r="O53"/>
      <c r="P53"/>
      <c r="Q53"/>
    </row>
    <row r="54" spans="1:17" s="13" customFormat="1" ht="13.5" customHeight="1" x14ac:dyDescent="0.3">
      <c r="A54" s="14"/>
      <c r="B54" s="3" t="s">
        <v>9</v>
      </c>
      <c r="C54" s="3" t="s">
        <v>110</v>
      </c>
      <c r="D54" s="3" t="s">
        <v>11</v>
      </c>
      <c r="E54" s="16" t="s">
        <v>34</v>
      </c>
      <c r="F54" s="16" t="s">
        <v>53</v>
      </c>
      <c r="G54" s="4" t="s">
        <v>29</v>
      </c>
      <c r="H54" s="3" t="s">
        <v>54</v>
      </c>
      <c r="I54" s="5">
        <v>421.88</v>
      </c>
      <c r="J54" s="6">
        <v>1.2500000000000001E-2</v>
      </c>
      <c r="K54" s="7">
        <f t="shared" si="0"/>
        <v>5.2735000000000003</v>
      </c>
      <c r="L54" s="7">
        <f t="shared" si="1"/>
        <v>427.15350000000001</v>
      </c>
      <c r="M54" s="7">
        <f t="shared" si="2"/>
        <v>516.85573499999998</v>
      </c>
      <c r="N54"/>
      <c r="O54"/>
      <c r="P54"/>
      <c r="Q54"/>
    </row>
    <row r="55" spans="1:17" s="13" customFormat="1" ht="13.5" customHeight="1" x14ac:dyDescent="0.3">
      <c r="A55" s="14"/>
      <c r="B55" s="3" t="s">
        <v>9</v>
      </c>
      <c r="C55" s="3" t="s">
        <v>110</v>
      </c>
      <c r="D55" s="3" t="s">
        <v>11</v>
      </c>
      <c r="E55" s="16" t="s">
        <v>34</v>
      </c>
      <c r="F55" s="16" t="s">
        <v>33</v>
      </c>
      <c r="G55" s="4" t="s">
        <v>31</v>
      </c>
      <c r="H55" s="3" t="s">
        <v>156</v>
      </c>
      <c r="I55" s="5">
        <v>298.52</v>
      </c>
      <c r="J55" s="6">
        <v>1.2500000000000001E-2</v>
      </c>
      <c r="K55" s="7">
        <f t="shared" si="0"/>
        <v>3.7315</v>
      </c>
      <c r="L55" s="7">
        <f t="shared" si="1"/>
        <v>302.25149999999996</v>
      </c>
      <c r="M55" s="7">
        <f t="shared" si="2"/>
        <v>365.72431499999993</v>
      </c>
      <c r="N55"/>
      <c r="O55"/>
      <c r="P55"/>
      <c r="Q55"/>
    </row>
    <row r="56" spans="1:17" s="13" customFormat="1" ht="13.5" customHeight="1" x14ac:dyDescent="0.3">
      <c r="A56" s="14"/>
      <c r="B56" s="3" t="s">
        <v>9</v>
      </c>
      <c r="C56" s="3" t="s">
        <v>110</v>
      </c>
      <c r="D56" s="3" t="s">
        <v>11</v>
      </c>
      <c r="E56" s="16" t="s">
        <v>34</v>
      </c>
      <c r="F56" s="16" t="s">
        <v>32</v>
      </c>
      <c r="G56" s="4" t="s">
        <v>31</v>
      </c>
      <c r="H56" s="3" t="s">
        <v>156</v>
      </c>
      <c r="I56" s="5">
        <v>298.5</v>
      </c>
      <c r="J56" s="6">
        <v>1.2500000000000001E-2</v>
      </c>
      <c r="K56" s="7">
        <f t="shared" si="0"/>
        <v>3.7312500000000002</v>
      </c>
      <c r="L56" s="7">
        <f t="shared" si="1"/>
        <v>302.23124999999999</v>
      </c>
      <c r="M56" s="7">
        <f t="shared" si="2"/>
        <v>365.69981250000001</v>
      </c>
      <c r="N56"/>
      <c r="O56"/>
      <c r="P56"/>
      <c r="Q56"/>
    </row>
    <row r="57" spans="1:17" s="13" customFormat="1" ht="13.5" customHeight="1" x14ac:dyDescent="0.3">
      <c r="A57" s="14"/>
      <c r="B57" s="3" t="s">
        <v>9</v>
      </c>
      <c r="C57" s="3" t="s">
        <v>110</v>
      </c>
      <c r="D57" s="3" t="s">
        <v>11</v>
      </c>
      <c r="E57" s="16" t="s">
        <v>21</v>
      </c>
      <c r="F57" s="16" t="s">
        <v>21</v>
      </c>
      <c r="G57" s="4" t="s">
        <v>31</v>
      </c>
      <c r="H57" s="3" t="s">
        <v>156</v>
      </c>
      <c r="I57" s="5">
        <v>2.9800000000000098</v>
      </c>
      <c r="J57" s="6">
        <v>1.2500000000000001E-2</v>
      </c>
      <c r="K57" s="7">
        <f t="shared" si="0"/>
        <v>3.7250000000000123E-2</v>
      </c>
      <c r="L57" s="7">
        <f t="shared" si="1"/>
        <v>3.01725000000001</v>
      </c>
      <c r="M57" s="7">
        <f t="shared" si="2"/>
        <v>3.6508725000000122</v>
      </c>
      <c r="N57"/>
      <c r="O57"/>
      <c r="P57"/>
      <c r="Q57"/>
    </row>
    <row r="58" spans="1:17" s="13" customFormat="1" ht="13.5" customHeight="1" x14ac:dyDescent="0.3">
      <c r="A58" s="14"/>
      <c r="B58" s="3" t="s">
        <v>9</v>
      </c>
      <c r="C58" s="3" t="s">
        <v>73</v>
      </c>
      <c r="D58" s="3" t="s">
        <v>11</v>
      </c>
      <c r="E58" s="3" t="s">
        <v>34</v>
      </c>
      <c r="F58" s="3" t="s">
        <v>53</v>
      </c>
      <c r="G58" s="4" t="s">
        <v>29</v>
      </c>
      <c r="H58" s="3" t="s">
        <v>22</v>
      </c>
      <c r="I58" s="5">
        <v>666.66639999999984</v>
      </c>
      <c r="J58" s="6">
        <v>1.2500000000000001E-2</v>
      </c>
      <c r="K58" s="7">
        <f t="shared" si="0"/>
        <v>8.3333299999999983</v>
      </c>
      <c r="L58" s="7">
        <f t="shared" si="1"/>
        <v>674.99972999999989</v>
      </c>
      <c r="M58" s="7">
        <f t="shared" si="2"/>
        <v>816.74967329999981</v>
      </c>
      <c r="N58"/>
      <c r="O58"/>
      <c r="P58"/>
      <c r="Q58"/>
    </row>
    <row r="59" spans="1:17" s="13" customFormat="1" ht="13.5" customHeight="1" x14ac:dyDescent="0.3">
      <c r="A59" s="14"/>
      <c r="B59" s="3" t="s">
        <v>9</v>
      </c>
      <c r="C59" s="3" t="s">
        <v>73</v>
      </c>
      <c r="D59" s="3" t="s">
        <v>11</v>
      </c>
      <c r="E59" s="3" t="s">
        <v>34</v>
      </c>
      <c r="F59" s="3" t="s">
        <v>53</v>
      </c>
      <c r="G59" s="4" t="s">
        <v>30</v>
      </c>
      <c r="H59" s="3" t="s">
        <v>22</v>
      </c>
      <c r="I59" s="5">
        <v>333.33319999999992</v>
      </c>
      <c r="J59" s="6">
        <v>1.2500000000000001E-2</v>
      </c>
      <c r="K59" s="7">
        <f t="shared" si="0"/>
        <v>4.1666649999999992</v>
      </c>
      <c r="L59" s="7">
        <f t="shared" si="1"/>
        <v>337.49986499999994</v>
      </c>
      <c r="M59" s="7">
        <f t="shared" si="2"/>
        <v>408.37483664999991</v>
      </c>
      <c r="N59"/>
      <c r="O59"/>
      <c r="P59"/>
      <c r="Q59"/>
    </row>
    <row r="60" spans="1:17" s="13" customFormat="1" ht="13.5" customHeight="1" x14ac:dyDescent="0.3">
      <c r="A60" s="14"/>
      <c r="B60" s="3" t="s">
        <v>9</v>
      </c>
      <c r="C60" s="3" t="s">
        <v>111</v>
      </c>
      <c r="D60" s="3" t="s">
        <v>11</v>
      </c>
      <c r="E60" s="3" t="s">
        <v>34</v>
      </c>
      <c r="F60" s="3" t="s">
        <v>53</v>
      </c>
      <c r="G60" s="4" t="s">
        <v>30</v>
      </c>
      <c r="H60" s="3" t="s">
        <v>52</v>
      </c>
      <c r="I60" s="5">
        <v>300</v>
      </c>
      <c r="J60" s="6">
        <v>1.2500000000000001E-2</v>
      </c>
      <c r="K60" s="7">
        <f t="shared" si="0"/>
        <v>3.75</v>
      </c>
      <c r="L60" s="7">
        <f t="shared" si="1"/>
        <v>303.75</v>
      </c>
      <c r="M60" s="7">
        <f t="shared" si="2"/>
        <v>367.53750000000002</v>
      </c>
      <c r="N60"/>
      <c r="O60"/>
      <c r="P60"/>
      <c r="Q60"/>
    </row>
    <row r="61" spans="1:17" s="13" customFormat="1" ht="13.5" customHeight="1" x14ac:dyDescent="0.3">
      <c r="A61" s="14"/>
      <c r="B61" s="3" t="s">
        <v>9</v>
      </c>
      <c r="C61" s="3" t="s">
        <v>111</v>
      </c>
      <c r="D61" s="3" t="s">
        <v>11</v>
      </c>
      <c r="E61" s="3" t="s">
        <v>34</v>
      </c>
      <c r="F61" s="3" t="s">
        <v>53</v>
      </c>
      <c r="G61" s="4" t="s">
        <v>31</v>
      </c>
      <c r="H61" s="3" t="s">
        <v>22</v>
      </c>
      <c r="I61" s="5">
        <v>28.57</v>
      </c>
      <c r="J61" s="6">
        <v>1.2500000000000001E-2</v>
      </c>
      <c r="K61" s="7">
        <f t="shared" si="0"/>
        <v>0.35712500000000003</v>
      </c>
      <c r="L61" s="7">
        <f t="shared" si="1"/>
        <v>28.927125</v>
      </c>
      <c r="M61" s="7">
        <f t="shared" si="2"/>
        <v>35.001821249999999</v>
      </c>
      <c r="N61"/>
      <c r="O61"/>
      <c r="P61"/>
      <c r="Q61"/>
    </row>
    <row r="62" spans="1:17" s="13" customFormat="1" ht="13.5" customHeight="1" x14ac:dyDescent="0.3">
      <c r="A62" s="14"/>
      <c r="B62" s="3" t="s">
        <v>9</v>
      </c>
      <c r="C62" s="3" t="s">
        <v>111</v>
      </c>
      <c r="D62" s="3" t="s">
        <v>11</v>
      </c>
      <c r="E62" s="3" t="s">
        <v>34</v>
      </c>
      <c r="F62" s="3" t="s">
        <v>53</v>
      </c>
      <c r="G62" s="4" t="s">
        <v>39</v>
      </c>
      <c r="H62" s="3" t="s">
        <v>22</v>
      </c>
      <c r="I62" s="5">
        <v>28.57</v>
      </c>
      <c r="J62" s="6">
        <v>1.2500000000000001E-2</v>
      </c>
      <c r="K62" s="7">
        <f t="shared" si="0"/>
        <v>0.35712500000000003</v>
      </c>
      <c r="L62" s="7">
        <f t="shared" si="1"/>
        <v>28.927125</v>
      </c>
      <c r="M62" s="7">
        <f t="shared" si="2"/>
        <v>35.001821249999999</v>
      </c>
      <c r="N62"/>
      <c r="O62"/>
      <c r="P62"/>
      <c r="Q62"/>
    </row>
    <row r="63" spans="1:17" s="13" customFormat="1" ht="13.5" customHeight="1" x14ac:dyDescent="0.3">
      <c r="A63" s="14"/>
      <c r="B63" s="3" t="s">
        <v>9</v>
      </c>
      <c r="C63" s="3" t="s">
        <v>112</v>
      </c>
      <c r="D63" s="3" t="s">
        <v>11</v>
      </c>
      <c r="E63" s="3" t="s">
        <v>34</v>
      </c>
      <c r="F63" s="3" t="s">
        <v>53</v>
      </c>
      <c r="G63" s="4" t="s">
        <v>39</v>
      </c>
      <c r="H63" s="3" t="s">
        <v>22</v>
      </c>
      <c r="I63" s="5">
        <v>207.55</v>
      </c>
      <c r="J63" s="6">
        <v>1.2500000000000001E-2</v>
      </c>
      <c r="K63" s="7">
        <f t="shared" si="0"/>
        <v>2.5943750000000003</v>
      </c>
      <c r="L63" s="7">
        <f t="shared" si="1"/>
        <v>210.14437500000003</v>
      </c>
      <c r="M63" s="7">
        <f t="shared" si="2"/>
        <v>254.27469375000004</v>
      </c>
      <c r="N63"/>
      <c r="O63"/>
      <c r="P63"/>
      <c r="Q63"/>
    </row>
    <row r="64" spans="1:17" s="13" customFormat="1" ht="13.5" customHeight="1" x14ac:dyDescent="0.3">
      <c r="A64" s="14"/>
      <c r="B64" s="3" t="s">
        <v>9</v>
      </c>
      <c r="C64" s="3" t="s">
        <v>112</v>
      </c>
      <c r="D64" s="3" t="s">
        <v>11</v>
      </c>
      <c r="E64" s="3" t="s">
        <v>34</v>
      </c>
      <c r="F64" s="3" t="s">
        <v>53</v>
      </c>
      <c r="G64" s="4" t="s">
        <v>39</v>
      </c>
      <c r="H64" s="3" t="s">
        <v>54</v>
      </c>
      <c r="I64" s="5">
        <v>207.55</v>
      </c>
      <c r="J64" s="6">
        <v>1.2500000000000001E-2</v>
      </c>
      <c r="K64" s="7">
        <f t="shared" si="0"/>
        <v>2.5943750000000003</v>
      </c>
      <c r="L64" s="7">
        <f t="shared" si="1"/>
        <v>210.14437500000003</v>
      </c>
      <c r="M64" s="7">
        <f t="shared" si="2"/>
        <v>254.27469375000004</v>
      </c>
      <c r="N64"/>
      <c r="O64"/>
      <c r="P64"/>
      <c r="Q64"/>
    </row>
    <row r="65" spans="1:17" s="13" customFormat="1" ht="13.5" customHeight="1" x14ac:dyDescent="0.3">
      <c r="A65" s="14"/>
      <c r="B65" s="3" t="s">
        <v>9</v>
      </c>
      <c r="C65" s="3" t="s">
        <v>112</v>
      </c>
      <c r="D65" s="3" t="s">
        <v>11</v>
      </c>
      <c r="E65" s="3" t="s">
        <v>34</v>
      </c>
      <c r="F65" s="3" t="s">
        <v>53</v>
      </c>
      <c r="G65" s="4" t="s">
        <v>42</v>
      </c>
      <c r="H65" s="3" t="s">
        <v>22</v>
      </c>
      <c r="I65" s="5">
        <v>292.45</v>
      </c>
      <c r="J65" s="6">
        <v>1.2500000000000001E-2</v>
      </c>
      <c r="K65" s="7">
        <f t="shared" si="0"/>
        <v>3.6556250000000001</v>
      </c>
      <c r="L65" s="7">
        <f t="shared" si="1"/>
        <v>296.10562499999997</v>
      </c>
      <c r="M65" s="7">
        <f t="shared" si="2"/>
        <v>358.28780624999996</v>
      </c>
      <c r="N65"/>
      <c r="O65"/>
      <c r="P65"/>
      <c r="Q65"/>
    </row>
    <row r="66" spans="1:17" s="13" customFormat="1" ht="13.5" customHeight="1" x14ac:dyDescent="0.3">
      <c r="A66" s="15"/>
      <c r="B66" s="3" t="s">
        <v>9</v>
      </c>
      <c r="C66" s="3" t="s">
        <v>112</v>
      </c>
      <c r="D66" s="3" t="s">
        <v>11</v>
      </c>
      <c r="E66" s="3" t="s">
        <v>34</v>
      </c>
      <c r="F66" s="3" t="s">
        <v>53</v>
      </c>
      <c r="G66" s="4" t="s">
        <v>42</v>
      </c>
      <c r="H66" s="3" t="s">
        <v>54</v>
      </c>
      <c r="I66" s="5">
        <v>292.45</v>
      </c>
      <c r="J66" s="6">
        <v>1.2500000000000001E-2</v>
      </c>
      <c r="K66" s="7">
        <f t="shared" si="0"/>
        <v>3.6556250000000001</v>
      </c>
      <c r="L66" s="7">
        <f t="shared" si="1"/>
        <v>296.10562499999997</v>
      </c>
      <c r="M66" s="7">
        <f t="shared" si="2"/>
        <v>358.28780624999996</v>
      </c>
    </row>
    <row r="67" spans="1:17" s="13" customFormat="1" ht="13.5" customHeight="1" x14ac:dyDescent="0.3">
      <c r="A67" s="15"/>
      <c r="B67" s="3" t="s">
        <v>9</v>
      </c>
      <c r="C67" s="3" t="s">
        <v>36</v>
      </c>
      <c r="D67" s="3" t="s">
        <v>11</v>
      </c>
      <c r="E67" s="3" t="s">
        <v>127</v>
      </c>
      <c r="F67" s="3" t="s">
        <v>127</v>
      </c>
      <c r="G67" s="4" t="s">
        <v>28</v>
      </c>
      <c r="H67" s="3" t="s">
        <v>157</v>
      </c>
      <c r="I67" s="5">
        <v>300</v>
      </c>
      <c r="J67" s="6">
        <v>1.2500000000000001E-2</v>
      </c>
      <c r="K67" s="7">
        <f t="shared" si="0"/>
        <v>3.75</v>
      </c>
      <c r="L67" s="7">
        <f t="shared" si="1"/>
        <v>303.75</v>
      </c>
      <c r="M67" s="7">
        <f t="shared" si="2"/>
        <v>367.53750000000002</v>
      </c>
    </row>
    <row r="68" spans="1:17" s="13" customFormat="1" ht="13.5" customHeight="1" x14ac:dyDescent="0.3">
      <c r="A68" s="15"/>
      <c r="B68" s="3" t="s">
        <v>9</v>
      </c>
      <c r="C68" s="3" t="s">
        <v>73</v>
      </c>
      <c r="D68" s="3" t="s">
        <v>11</v>
      </c>
      <c r="E68" s="3" t="s">
        <v>127</v>
      </c>
      <c r="F68" s="3" t="s">
        <v>127</v>
      </c>
      <c r="G68" s="4" t="s">
        <v>29</v>
      </c>
      <c r="H68" s="3" t="s">
        <v>47</v>
      </c>
      <c r="I68" s="5">
        <v>300</v>
      </c>
      <c r="J68" s="6">
        <v>1.2500000000000001E-2</v>
      </c>
      <c r="K68" s="7">
        <f t="shared" si="0"/>
        <v>3.75</v>
      </c>
      <c r="L68" s="7">
        <f t="shared" si="1"/>
        <v>303.75</v>
      </c>
      <c r="M68" s="7">
        <f t="shared" si="2"/>
        <v>367.53750000000002</v>
      </c>
    </row>
    <row r="69" spans="1:17" s="13" customFormat="1" ht="13.5" customHeight="1" x14ac:dyDescent="0.3">
      <c r="A69" s="15"/>
      <c r="B69" s="3" t="s">
        <v>9</v>
      </c>
      <c r="C69" s="3" t="s">
        <v>37</v>
      </c>
      <c r="D69" s="3" t="s">
        <v>11</v>
      </c>
      <c r="E69" s="3" t="s">
        <v>127</v>
      </c>
      <c r="F69" s="3" t="s">
        <v>127</v>
      </c>
      <c r="G69" s="4" t="s">
        <v>31</v>
      </c>
      <c r="H69" s="3" t="s">
        <v>47</v>
      </c>
      <c r="I69" s="5">
        <v>300</v>
      </c>
      <c r="J69" s="6">
        <v>1.2500000000000001E-2</v>
      </c>
      <c r="K69" s="7">
        <f t="shared" si="0"/>
        <v>3.75</v>
      </c>
      <c r="L69" s="7">
        <f t="shared" si="1"/>
        <v>303.75</v>
      </c>
      <c r="M69" s="7">
        <f t="shared" si="2"/>
        <v>367.53750000000002</v>
      </c>
    </row>
    <row r="70" spans="1:17" s="13" customFormat="1" ht="13.5" customHeight="1" x14ac:dyDescent="0.3">
      <c r="A70" s="15"/>
      <c r="B70" s="3" t="s">
        <v>9</v>
      </c>
      <c r="C70" s="3" t="s">
        <v>36</v>
      </c>
      <c r="D70" s="3" t="s">
        <v>11</v>
      </c>
      <c r="E70" s="16" t="s">
        <v>68</v>
      </c>
      <c r="F70" s="16" t="s">
        <v>68</v>
      </c>
      <c r="G70" s="4" t="s">
        <v>28</v>
      </c>
      <c r="H70" s="3" t="s">
        <v>158</v>
      </c>
      <c r="I70" s="5">
        <v>400</v>
      </c>
      <c r="J70" s="6">
        <v>1.2500000000000001E-2</v>
      </c>
      <c r="K70" s="7">
        <f t="shared" si="0"/>
        <v>5</v>
      </c>
      <c r="L70" s="7">
        <f t="shared" si="1"/>
        <v>405</v>
      </c>
      <c r="M70" s="7">
        <f t="shared" si="2"/>
        <v>490.05</v>
      </c>
      <c r="N70"/>
    </row>
    <row r="71" spans="1:17" s="13" customFormat="1" ht="13.5" customHeight="1" x14ac:dyDescent="0.3">
      <c r="A71" s="15"/>
      <c r="B71" s="3" t="s">
        <v>9</v>
      </c>
      <c r="C71" s="3" t="s">
        <v>73</v>
      </c>
      <c r="D71" s="3" t="s">
        <v>11</v>
      </c>
      <c r="E71" s="3" t="s">
        <v>68</v>
      </c>
      <c r="F71" s="3" t="s">
        <v>68</v>
      </c>
      <c r="G71" s="4" t="s">
        <v>29</v>
      </c>
      <c r="H71" s="3" t="s">
        <v>35</v>
      </c>
      <c r="I71" s="5">
        <v>333.33333333333331</v>
      </c>
      <c r="J71" s="6">
        <v>1.2500000000000001E-2</v>
      </c>
      <c r="K71" s="7">
        <f t="shared" si="0"/>
        <v>4.166666666666667</v>
      </c>
      <c r="L71" s="7">
        <f t="shared" si="1"/>
        <v>337.5</v>
      </c>
      <c r="M71" s="7">
        <f t="shared" si="2"/>
        <v>408.375</v>
      </c>
      <c r="N71"/>
    </row>
    <row r="72" spans="1:17" s="13" customFormat="1" ht="13.5" customHeight="1" x14ac:dyDescent="0.3">
      <c r="A72" s="15"/>
      <c r="B72" s="3" t="s">
        <v>9</v>
      </c>
      <c r="C72" s="3" t="s">
        <v>73</v>
      </c>
      <c r="D72" s="3" t="s">
        <v>11</v>
      </c>
      <c r="E72" s="3" t="s">
        <v>68</v>
      </c>
      <c r="F72" s="3" t="s">
        <v>68</v>
      </c>
      <c r="G72" s="4" t="s">
        <v>30</v>
      </c>
      <c r="H72" s="3" t="s">
        <v>35</v>
      </c>
      <c r="I72" s="5">
        <v>166.66666666666666</v>
      </c>
      <c r="J72" s="6">
        <v>1.2500000000000001E-2</v>
      </c>
      <c r="K72" s="7">
        <f t="shared" si="0"/>
        <v>2.0833333333333335</v>
      </c>
      <c r="L72" s="7">
        <f t="shared" si="1"/>
        <v>168.75</v>
      </c>
      <c r="M72" s="7">
        <f t="shared" si="2"/>
        <v>204.1875</v>
      </c>
      <c r="N72"/>
    </row>
    <row r="73" spans="1:17" s="13" customFormat="1" ht="13.5" customHeight="1" x14ac:dyDescent="0.3">
      <c r="A73" s="15"/>
      <c r="B73" s="3" t="s">
        <v>9</v>
      </c>
      <c r="C73" s="3" t="s">
        <v>73</v>
      </c>
      <c r="D73" s="3" t="s">
        <v>11</v>
      </c>
      <c r="E73" s="3" t="s">
        <v>128</v>
      </c>
      <c r="F73" s="3" t="s">
        <v>129</v>
      </c>
      <c r="G73" s="4" t="s">
        <v>30</v>
      </c>
      <c r="H73" s="3" t="s">
        <v>54</v>
      </c>
      <c r="I73" s="5">
        <v>1500</v>
      </c>
      <c r="J73" s="6">
        <v>1.2500000000000001E-2</v>
      </c>
      <c r="K73" s="7">
        <f t="shared" si="0"/>
        <v>18.75</v>
      </c>
      <c r="L73" s="7">
        <f t="shared" si="1"/>
        <v>1518.75</v>
      </c>
      <c r="M73" s="7">
        <f t="shared" si="2"/>
        <v>1837.6875</v>
      </c>
      <c r="N73"/>
    </row>
    <row r="74" spans="1:17" s="13" customFormat="1" ht="13.5" customHeight="1" x14ac:dyDescent="0.3">
      <c r="A74" s="15"/>
      <c r="B74" s="3" t="s">
        <v>9</v>
      </c>
      <c r="C74" s="3" t="s">
        <v>106</v>
      </c>
      <c r="D74" s="3" t="s">
        <v>11</v>
      </c>
      <c r="E74" s="3" t="s">
        <v>34</v>
      </c>
      <c r="F74" s="3" t="s">
        <v>32</v>
      </c>
      <c r="G74" s="4" t="s">
        <v>25</v>
      </c>
      <c r="H74" s="3" t="s">
        <v>22</v>
      </c>
      <c r="I74" s="5">
        <v>371.3</v>
      </c>
      <c r="J74" s="6">
        <v>1.2500000000000001E-2</v>
      </c>
      <c r="K74" s="7">
        <f t="shared" si="0"/>
        <v>4.6412500000000003</v>
      </c>
      <c r="L74" s="7">
        <f t="shared" si="1"/>
        <v>375.94125000000003</v>
      </c>
      <c r="M74" s="7">
        <f t="shared" si="2"/>
        <v>454.88891250000006</v>
      </c>
    </row>
    <row r="75" spans="1:17" s="13" customFormat="1" ht="13.5" customHeight="1" x14ac:dyDescent="0.3">
      <c r="A75" s="15"/>
      <c r="B75" s="3" t="s">
        <v>9</v>
      </c>
      <c r="C75" s="3" t="s">
        <v>106</v>
      </c>
      <c r="D75" s="3" t="s">
        <v>11</v>
      </c>
      <c r="E75" s="3" t="s">
        <v>34</v>
      </c>
      <c r="F75" s="3" t="s">
        <v>32</v>
      </c>
      <c r="G75" s="4" t="s">
        <v>18</v>
      </c>
      <c r="H75" s="3" t="s">
        <v>22</v>
      </c>
      <c r="I75" s="5">
        <v>848.7</v>
      </c>
      <c r="J75" s="6">
        <v>1.2500000000000001E-2</v>
      </c>
      <c r="K75" s="7">
        <f t="shared" ref="K75:K137" si="3">I75*J75</f>
        <v>10.608750000000001</v>
      </c>
      <c r="L75" s="7">
        <f t="shared" ref="L75:L137" si="4">K75+I75</f>
        <v>859.30875000000003</v>
      </c>
      <c r="M75" s="7">
        <f t="shared" ref="M75:M137" si="5">L75+(L75*21%)</f>
        <v>1039.7635875000001</v>
      </c>
    </row>
    <row r="76" spans="1:17" s="13" customFormat="1" ht="13.5" customHeight="1" x14ac:dyDescent="0.3">
      <c r="A76" s="15"/>
      <c r="B76" s="3" t="s">
        <v>9</v>
      </c>
      <c r="C76" s="3" t="s">
        <v>106</v>
      </c>
      <c r="D76" s="3" t="s">
        <v>11</v>
      </c>
      <c r="E76" s="3" t="s">
        <v>34</v>
      </c>
      <c r="F76" s="3" t="s">
        <v>32</v>
      </c>
      <c r="G76" s="4" t="s">
        <v>18</v>
      </c>
      <c r="H76" s="3" t="s">
        <v>52</v>
      </c>
      <c r="I76" s="5">
        <v>1000</v>
      </c>
      <c r="J76" s="6">
        <v>1.2500000000000001E-2</v>
      </c>
      <c r="K76" s="7">
        <f t="shared" si="3"/>
        <v>12.5</v>
      </c>
      <c r="L76" s="7">
        <f t="shared" si="4"/>
        <v>1012.5</v>
      </c>
      <c r="M76" s="7">
        <f t="shared" si="5"/>
        <v>1225.125</v>
      </c>
    </row>
    <row r="77" spans="1:17" s="13" customFormat="1" ht="13.5" customHeight="1" x14ac:dyDescent="0.3">
      <c r="A77" s="15"/>
      <c r="B77" s="3" t="s">
        <v>9</v>
      </c>
      <c r="C77" s="3" t="s">
        <v>73</v>
      </c>
      <c r="D77" s="3" t="s">
        <v>11</v>
      </c>
      <c r="E77" s="3" t="s">
        <v>34</v>
      </c>
      <c r="F77" s="3" t="s">
        <v>32</v>
      </c>
      <c r="G77" s="4" t="s">
        <v>29</v>
      </c>
      <c r="H77" s="3" t="s">
        <v>54</v>
      </c>
      <c r="I77" s="5">
        <v>333.33319999999992</v>
      </c>
      <c r="J77" s="6">
        <v>1.2500000000000001E-2</v>
      </c>
      <c r="K77" s="7">
        <f t="shared" si="3"/>
        <v>4.1666649999999992</v>
      </c>
      <c r="L77" s="7">
        <f t="shared" si="4"/>
        <v>337.49986499999994</v>
      </c>
      <c r="M77" s="7">
        <f t="shared" si="5"/>
        <v>408.37483664999991</v>
      </c>
    </row>
    <row r="78" spans="1:17" s="13" customFormat="1" ht="13.5" customHeight="1" x14ac:dyDescent="0.3">
      <c r="A78" s="15"/>
      <c r="B78" s="3" t="s">
        <v>9</v>
      </c>
      <c r="C78" s="3" t="s">
        <v>73</v>
      </c>
      <c r="D78" s="3" t="s">
        <v>11</v>
      </c>
      <c r="E78" s="3" t="s">
        <v>34</v>
      </c>
      <c r="F78" s="3" t="s">
        <v>32</v>
      </c>
      <c r="G78" s="4" t="s">
        <v>30</v>
      </c>
      <c r="H78" s="3" t="s">
        <v>54</v>
      </c>
      <c r="I78" s="5">
        <v>166.66659999999996</v>
      </c>
      <c r="J78" s="6">
        <v>1.2500000000000001E-2</v>
      </c>
      <c r="K78" s="7">
        <f t="shared" si="3"/>
        <v>2.0833324999999996</v>
      </c>
      <c r="L78" s="7">
        <f t="shared" si="4"/>
        <v>168.74993249999997</v>
      </c>
      <c r="M78" s="7">
        <f t="shared" si="5"/>
        <v>204.18741832499995</v>
      </c>
    </row>
    <row r="79" spans="1:17" s="13" customFormat="1" ht="13.5" customHeight="1" x14ac:dyDescent="0.3">
      <c r="A79" s="15"/>
      <c r="B79" s="3" t="s">
        <v>9</v>
      </c>
      <c r="C79" s="3" t="s">
        <v>46</v>
      </c>
      <c r="D79" s="3" t="s">
        <v>11</v>
      </c>
      <c r="E79" s="3" t="s">
        <v>34</v>
      </c>
      <c r="F79" s="3" t="s">
        <v>32</v>
      </c>
      <c r="G79" s="4" t="s">
        <v>30</v>
      </c>
      <c r="H79" s="3" t="s">
        <v>22</v>
      </c>
      <c r="I79" s="5">
        <v>193.18</v>
      </c>
      <c r="J79" s="6">
        <v>1.2500000000000001E-2</v>
      </c>
      <c r="K79" s="7">
        <f t="shared" si="3"/>
        <v>2.4147500000000002</v>
      </c>
      <c r="L79" s="7">
        <f t="shared" si="4"/>
        <v>195.59475</v>
      </c>
      <c r="M79" s="7">
        <f t="shared" si="5"/>
        <v>236.6696475</v>
      </c>
    </row>
    <row r="80" spans="1:17" s="13" customFormat="1" ht="13.5" customHeight="1" x14ac:dyDescent="0.3">
      <c r="A80" s="15"/>
      <c r="B80" s="3" t="s">
        <v>9</v>
      </c>
      <c r="C80" s="3" t="s">
        <v>46</v>
      </c>
      <c r="D80" s="3" t="s">
        <v>11</v>
      </c>
      <c r="E80" s="3" t="s">
        <v>34</v>
      </c>
      <c r="F80" s="3" t="s">
        <v>32</v>
      </c>
      <c r="G80" s="4" t="s">
        <v>31</v>
      </c>
      <c r="H80" s="3" t="s">
        <v>22</v>
      </c>
      <c r="I80" s="5">
        <v>297.89</v>
      </c>
      <c r="J80" s="6">
        <v>1.2500000000000001E-2</v>
      </c>
      <c r="K80" s="7">
        <f t="shared" si="3"/>
        <v>3.7236250000000002</v>
      </c>
      <c r="L80" s="7">
        <f t="shared" si="4"/>
        <v>301.61362500000001</v>
      </c>
      <c r="M80" s="7">
        <f t="shared" si="5"/>
        <v>364.95248624999999</v>
      </c>
    </row>
    <row r="81" spans="1:14" s="13" customFormat="1" ht="13.5" customHeight="1" x14ac:dyDescent="0.3">
      <c r="A81" s="15"/>
      <c r="B81" s="3" t="s">
        <v>9</v>
      </c>
      <c r="C81" s="3" t="s">
        <v>46</v>
      </c>
      <c r="D81" s="3" t="s">
        <v>11</v>
      </c>
      <c r="E81" s="3" t="s">
        <v>34</v>
      </c>
      <c r="F81" s="3" t="s">
        <v>32</v>
      </c>
      <c r="G81" s="4" t="s">
        <v>39</v>
      </c>
      <c r="H81" s="3" t="s">
        <v>22</v>
      </c>
      <c r="I81" s="5">
        <v>8.93</v>
      </c>
      <c r="J81" s="6">
        <v>1.2500000000000001E-2</v>
      </c>
      <c r="K81" s="7">
        <f t="shared" si="3"/>
        <v>0.111625</v>
      </c>
      <c r="L81" s="7">
        <f t="shared" si="4"/>
        <v>9.0416249999999998</v>
      </c>
      <c r="M81" s="7">
        <f t="shared" si="5"/>
        <v>10.94036625</v>
      </c>
      <c r="N81"/>
    </row>
    <row r="82" spans="1:14" s="13" customFormat="1" ht="13.5" customHeight="1" x14ac:dyDescent="0.3">
      <c r="A82" s="15"/>
      <c r="B82" s="3" t="s">
        <v>9</v>
      </c>
      <c r="C82" s="3" t="s">
        <v>36</v>
      </c>
      <c r="D82" s="3" t="s">
        <v>19</v>
      </c>
      <c r="E82" s="3" t="s">
        <v>67</v>
      </c>
      <c r="F82" s="3" t="s">
        <v>67</v>
      </c>
      <c r="G82" s="4" t="s">
        <v>18</v>
      </c>
      <c r="H82" s="3" t="s">
        <v>159</v>
      </c>
      <c r="I82" s="5">
        <v>420</v>
      </c>
      <c r="J82" s="6">
        <v>1.2500000000000001E-2</v>
      </c>
      <c r="K82" s="7">
        <f t="shared" si="3"/>
        <v>5.25</v>
      </c>
      <c r="L82" s="7">
        <f t="shared" si="4"/>
        <v>425.25</v>
      </c>
      <c r="M82" s="7">
        <f t="shared" si="5"/>
        <v>514.55250000000001</v>
      </c>
    </row>
    <row r="83" spans="1:14" s="13" customFormat="1" ht="13.5" customHeight="1" x14ac:dyDescent="0.3">
      <c r="A83" s="15"/>
      <c r="B83" s="3" t="s">
        <v>9</v>
      </c>
      <c r="C83" s="3" t="s">
        <v>37</v>
      </c>
      <c r="D83" s="3" t="s">
        <v>19</v>
      </c>
      <c r="E83" s="3" t="s">
        <v>67</v>
      </c>
      <c r="F83" s="3" t="s">
        <v>67</v>
      </c>
      <c r="G83" s="4" t="s">
        <v>30</v>
      </c>
      <c r="H83" s="3" t="s">
        <v>159</v>
      </c>
      <c r="I83" s="5">
        <v>420</v>
      </c>
      <c r="J83" s="6">
        <v>1.2500000000000001E-2</v>
      </c>
      <c r="K83" s="7">
        <f t="shared" si="3"/>
        <v>5.25</v>
      </c>
      <c r="L83" s="7">
        <f t="shared" si="4"/>
        <v>425.25</v>
      </c>
      <c r="M83" s="7">
        <f t="shared" si="5"/>
        <v>514.55250000000001</v>
      </c>
    </row>
    <row r="84" spans="1:14" s="13" customFormat="1" ht="13.5" customHeight="1" x14ac:dyDescent="0.3">
      <c r="A84" s="15"/>
      <c r="B84" s="3" t="s">
        <v>9</v>
      </c>
      <c r="C84" s="3" t="s">
        <v>36</v>
      </c>
      <c r="D84" s="3" t="s">
        <v>11</v>
      </c>
      <c r="E84" s="3" t="s">
        <v>57</v>
      </c>
      <c r="F84" s="3" t="s">
        <v>57</v>
      </c>
      <c r="G84" s="4" t="s">
        <v>28</v>
      </c>
      <c r="H84" s="3" t="s">
        <v>47</v>
      </c>
      <c r="I84" s="5">
        <v>300</v>
      </c>
      <c r="J84" s="6">
        <v>1.2500000000000001E-2</v>
      </c>
      <c r="K84" s="7">
        <f t="shared" si="3"/>
        <v>3.75</v>
      </c>
      <c r="L84" s="7">
        <f t="shared" si="4"/>
        <v>303.75</v>
      </c>
      <c r="M84" s="7">
        <f t="shared" si="5"/>
        <v>367.53750000000002</v>
      </c>
    </row>
    <row r="85" spans="1:14" s="13" customFormat="1" ht="13.5" customHeight="1" x14ac:dyDescent="0.3">
      <c r="A85" s="15"/>
      <c r="B85" s="3" t="s">
        <v>9</v>
      </c>
      <c r="C85" s="3" t="s">
        <v>73</v>
      </c>
      <c r="D85" s="3" t="s">
        <v>11</v>
      </c>
      <c r="E85" s="3" t="s">
        <v>57</v>
      </c>
      <c r="F85" s="3" t="s">
        <v>57</v>
      </c>
      <c r="G85" s="4" t="s">
        <v>29</v>
      </c>
      <c r="H85" s="3" t="s">
        <v>47</v>
      </c>
      <c r="I85" s="5">
        <v>300</v>
      </c>
      <c r="J85" s="6">
        <v>1.2500000000000001E-2</v>
      </c>
      <c r="K85" s="7">
        <f t="shared" si="3"/>
        <v>3.75</v>
      </c>
      <c r="L85" s="7">
        <f t="shared" si="4"/>
        <v>303.75</v>
      </c>
      <c r="M85" s="7">
        <f t="shared" si="5"/>
        <v>367.53750000000002</v>
      </c>
      <c r="N85"/>
    </row>
    <row r="86" spans="1:14" s="13" customFormat="1" ht="13.5" customHeight="1" x14ac:dyDescent="0.3">
      <c r="A86" s="15"/>
      <c r="B86" s="3" t="s">
        <v>9</v>
      </c>
      <c r="C86" s="3" t="s">
        <v>37</v>
      </c>
      <c r="D86" s="3" t="s">
        <v>11</v>
      </c>
      <c r="E86" s="3" t="s">
        <v>57</v>
      </c>
      <c r="F86" s="3" t="s">
        <v>57</v>
      </c>
      <c r="G86" s="4" t="s">
        <v>31</v>
      </c>
      <c r="H86" s="3" t="s">
        <v>47</v>
      </c>
      <c r="I86" s="5">
        <v>300</v>
      </c>
      <c r="J86" s="6">
        <v>1.2500000000000001E-2</v>
      </c>
      <c r="K86" s="7">
        <f t="shared" si="3"/>
        <v>3.75</v>
      </c>
      <c r="L86" s="7">
        <f t="shared" si="4"/>
        <v>303.75</v>
      </c>
      <c r="M86" s="7">
        <f t="shared" si="5"/>
        <v>367.53750000000002</v>
      </c>
      <c r="N86"/>
    </row>
    <row r="87" spans="1:14" s="13" customFormat="1" ht="13.5" customHeight="1" x14ac:dyDescent="0.3">
      <c r="A87" s="15"/>
      <c r="B87" s="3" t="s">
        <v>9</v>
      </c>
      <c r="C87" s="3" t="s">
        <v>106</v>
      </c>
      <c r="D87" s="3" t="s">
        <v>19</v>
      </c>
      <c r="E87" s="16" t="s">
        <v>70</v>
      </c>
      <c r="F87" s="3" t="s">
        <v>75</v>
      </c>
      <c r="G87" s="4" t="s">
        <v>18</v>
      </c>
      <c r="H87" s="3" t="s">
        <v>152</v>
      </c>
      <c r="I87" s="5">
        <v>575</v>
      </c>
      <c r="J87" s="6">
        <v>1.2500000000000001E-2</v>
      </c>
      <c r="K87" s="7">
        <f t="shared" si="3"/>
        <v>7.1875</v>
      </c>
      <c r="L87" s="7">
        <f t="shared" si="4"/>
        <v>582.1875</v>
      </c>
      <c r="M87" s="7">
        <f t="shared" si="5"/>
        <v>704.44687499999998</v>
      </c>
      <c r="N87"/>
    </row>
    <row r="88" spans="1:14" s="13" customFormat="1" ht="13.5" customHeight="1" x14ac:dyDescent="0.3">
      <c r="A88" s="15"/>
      <c r="B88" s="3" t="s">
        <v>9</v>
      </c>
      <c r="C88" s="3" t="s">
        <v>37</v>
      </c>
      <c r="D88" s="3" t="s">
        <v>19</v>
      </c>
      <c r="E88" s="3" t="s">
        <v>70</v>
      </c>
      <c r="F88" s="3" t="s">
        <v>75</v>
      </c>
      <c r="G88" s="4" t="s">
        <v>31</v>
      </c>
      <c r="H88" s="3" t="s">
        <v>160</v>
      </c>
      <c r="I88" s="5">
        <v>550</v>
      </c>
      <c r="J88" s="6">
        <v>1.2500000000000001E-2</v>
      </c>
      <c r="K88" s="7">
        <f t="shared" si="3"/>
        <v>6.875</v>
      </c>
      <c r="L88" s="7">
        <f t="shared" si="4"/>
        <v>556.875</v>
      </c>
      <c r="M88" s="7">
        <f t="shared" si="5"/>
        <v>673.81875000000002</v>
      </c>
      <c r="N88"/>
    </row>
    <row r="89" spans="1:14" s="13" customFormat="1" ht="13.5" customHeight="1" x14ac:dyDescent="0.3">
      <c r="A89" s="15"/>
      <c r="B89" s="3" t="s">
        <v>9</v>
      </c>
      <c r="C89" s="3" t="s">
        <v>106</v>
      </c>
      <c r="D89" s="3" t="s">
        <v>11</v>
      </c>
      <c r="E89" s="16" t="s">
        <v>70</v>
      </c>
      <c r="F89" s="3" t="s">
        <v>130</v>
      </c>
      <c r="G89" s="4" t="s">
        <v>25</v>
      </c>
      <c r="H89" s="3" t="s">
        <v>151</v>
      </c>
      <c r="I89" s="5">
        <v>2200</v>
      </c>
      <c r="J89" s="6">
        <v>1.2500000000000001E-2</v>
      </c>
      <c r="K89" s="7">
        <f t="shared" si="3"/>
        <v>27.5</v>
      </c>
      <c r="L89" s="7">
        <f t="shared" si="4"/>
        <v>2227.5</v>
      </c>
      <c r="M89" s="7">
        <f t="shared" si="5"/>
        <v>2695.2750000000001</v>
      </c>
      <c r="N89"/>
    </row>
    <row r="90" spans="1:14" s="13" customFormat="1" ht="13.5" customHeight="1" x14ac:dyDescent="0.3">
      <c r="A90" s="15"/>
      <c r="B90" s="3" t="s">
        <v>9</v>
      </c>
      <c r="C90" s="3" t="s">
        <v>106</v>
      </c>
      <c r="D90" s="3" t="s">
        <v>11</v>
      </c>
      <c r="E90" s="16" t="s">
        <v>87</v>
      </c>
      <c r="F90" s="3" t="s">
        <v>88</v>
      </c>
      <c r="G90" s="4" t="s">
        <v>25</v>
      </c>
      <c r="H90" s="3" t="s">
        <v>151</v>
      </c>
      <c r="I90" s="5">
        <v>620</v>
      </c>
      <c r="J90" s="6">
        <v>1.2500000000000001E-2</v>
      </c>
      <c r="K90" s="7">
        <f t="shared" si="3"/>
        <v>7.75</v>
      </c>
      <c r="L90" s="7">
        <f t="shared" si="4"/>
        <v>627.75</v>
      </c>
      <c r="M90" s="7">
        <f t="shared" si="5"/>
        <v>759.57749999999999</v>
      </c>
      <c r="N90"/>
    </row>
    <row r="91" spans="1:14" s="13" customFormat="1" ht="13.5" customHeight="1" x14ac:dyDescent="0.3">
      <c r="A91" s="15"/>
      <c r="B91" s="3" t="s">
        <v>9</v>
      </c>
      <c r="C91" s="3" t="s">
        <v>36</v>
      </c>
      <c r="D91" s="3" t="s">
        <v>11</v>
      </c>
      <c r="E91" s="16" t="s">
        <v>87</v>
      </c>
      <c r="F91" s="3" t="s">
        <v>88</v>
      </c>
      <c r="G91" s="4" t="s">
        <v>28</v>
      </c>
      <c r="H91" s="3" t="s">
        <v>151</v>
      </c>
      <c r="I91" s="5">
        <v>500</v>
      </c>
      <c r="J91" s="6">
        <v>1.2500000000000001E-2</v>
      </c>
      <c r="K91" s="7">
        <f t="shared" si="3"/>
        <v>6.25</v>
      </c>
      <c r="L91" s="7">
        <f t="shared" si="4"/>
        <v>506.25</v>
      </c>
      <c r="M91" s="7">
        <f t="shared" si="5"/>
        <v>612.5625</v>
      </c>
      <c r="N91"/>
    </row>
    <row r="92" spans="1:14" s="13" customFormat="1" ht="13.5" customHeight="1" x14ac:dyDescent="0.3">
      <c r="A92" s="15"/>
      <c r="B92" s="3" t="s">
        <v>9</v>
      </c>
      <c r="C92" s="3" t="s">
        <v>73</v>
      </c>
      <c r="D92" s="3" t="s">
        <v>11</v>
      </c>
      <c r="E92" s="16" t="s">
        <v>87</v>
      </c>
      <c r="F92" s="3" t="s">
        <v>88</v>
      </c>
      <c r="G92" s="4" t="s">
        <v>29</v>
      </c>
      <c r="H92" s="3" t="s">
        <v>47</v>
      </c>
      <c r="I92" s="5">
        <v>500</v>
      </c>
      <c r="J92" s="6">
        <v>1.2500000000000001E-2</v>
      </c>
      <c r="K92" s="7">
        <f t="shared" si="3"/>
        <v>6.25</v>
      </c>
      <c r="L92" s="7">
        <f t="shared" si="4"/>
        <v>506.25</v>
      </c>
      <c r="M92" s="7">
        <f t="shared" si="5"/>
        <v>612.5625</v>
      </c>
      <c r="N92"/>
    </row>
    <row r="93" spans="1:14" s="13" customFormat="1" ht="13.5" customHeight="1" x14ac:dyDescent="0.3">
      <c r="A93" s="15"/>
      <c r="B93" s="3" t="s">
        <v>9</v>
      </c>
      <c r="C93" s="3" t="s">
        <v>37</v>
      </c>
      <c r="D93" s="3" t="s">
        <v>11</v>
      </c>
      <c r="E93" s="16" t="s">
        <v>87</v>
      </c>
      <c r="F93" s="3" t="s">
        <v>88</v>
      </c>
      <c r="G93" s="4" t="s">
        <v>31</v>
      </c>
      <c r="H93" s="3" t="s">
        <v>47</v>
      </c>
      <c r="I93" s="5">
        <v>500</v>
      </c>
      <c r="J93" s="6">
        <v>1.2500000000000001E-2</v>
      </c>
      <c r="K93" s="7">
        <f t="shared" si="3"/>
        <v>6.25</v>
      </c>
      <c r="L93" s="7">
        <f t="shared" si="4"/>
        <v>506.25</v>
      </c>
      <c r="M93" s="7">
        <f t="shared" si="5"/>
        <v>612.5625</v>
      </c>
      <c r="N93"/>
    </row>
    <row r="94" spans="1:14" s="13" customFormat="1" ht="13.5" customHeight="1" x14ac:dyDescent="0.3">
      <c r="A94" s="15"/>
      <c r="B94" s="3" t="s">
        <v>9</v>
      </c>
      <c r="C94" s="3" t="s">
        <v>73</v>
      </c>
      <c r="D94" s="3" t="s">
        <v>11</v>
      </c>
      <c r="E94" s="18" t="s">
        <v>85</v>
      </c>
      <c r="F94" s="3" t="s">
        <v>131</v>
      </c>
      <c r="G94" s="4" t="s">
        <v>29</v>
      </c>
      <c r="H94" s="3" t="s">
        <v>47</v>
      </c>
      <c r="I94" s="5">
        <v>400</v>
      </c>
      <c r="J94" s="6">
        <v>1.2500000000000001E-2</v>
      </c>
      <c r="K94" s="7">
        <f t="shared" si="3"/>
        <v>5</v>
      </c>
      <c r="L94" s="7">
        <f t="shared" si="4"/>
        <v>405</v>
      </c>
      <c r="M94" s="7">
        <f t="shared" si="5"/>
        <v>490.05</v>
      </c>
      <c r="N94"/>
    </row>
    <row r="95" spans="1:14" s="13" customFormat="1" ht="13.5" customHeight="1" x14ac:dyDescent="0.3">
      <c r="A95" s="15"/>
      <c r="B95" s="3" t="s">
        <v>9</v>
      </c>
      <c r="C95" s="3" t="s">
        <v>36</v>
      </c>
      <c r="D95" s="3" t="s">
        <v>11</v>
      </c>
      <c r="E95" s="9" t="s">
        <v>85</v>
      </c>
      <c r="F95" s="3" t="s">
        <v>86</v>
      </c>
      <c r="G95" s="4" t="s">
        <v>28</v>
      </c>
      <c r="H95" s="3" t="s">
        <v>47</v>
      </c>
      <c r="I95" s="5">
        <v>300</v>
      </c>
      <c r="J95" s="6">
        <v>1.2500000000000001E-2</v>
      </c>
      <c r="K95" s="7">
        <f t="shared" si="3"/>
        <v>3.75</v>
      </c>
      <c r="L95" s="7">
        <f t="shared" si="4"/>
        <v>303.75</v>
      </c>
      <c r="M95" s="7">
        <f t="shared" si="5"/>
        <v>367.53750000000002</v>
      </c>
      <c r="N95"/>
    </row>
    <row r="96" spans="1:14" s="13" customFormat="1" ht="13.5" customHeight="1" x14ac:dyDescent="0.3">
      <c r="A96" s="15"/>
      <c r="B96" s="3" t="s">
        <v>9</v>
      </c>
      <c r="C96" s="3" t="s">
        <v>113</v>
      </c>
      <c r="D96" s="3" t="s">
        <v>11</v>
      </c>
      <c r="E96" s="30" t="s">
        <v>60</v>
      </c>
      <c r="F96" s="30" t="s">
        <v>60</v>
      </c>
      <c r="G96" s="4" t="s">
        <v>14</v>
      </c>
      <c r="H96" s="3" t="s">
        <v>161</v>
      </c>
      <c r="I96" s="5">
        <v>0</v>
      </c>
      <c r="J96" s="6">
        <v>1.2500000000000001E-2</v>
      </c>
      <c r="K96" s="7">
        <f t="shared" si="3"/>
        <v>0</v>
      </c>
      <c r="L96" s="7">
        <f t="shared" si="4"/>
        <v>0</v>
      </c>
      <c r="M96" s="7">
        <f t="shared" si="5"/>
        <v>0</v>
      </c>
      <c r="N96"/>
    </row>
    <row r="97" spans="1:17" s="13" customFormat="1" ht="13.5" customHeight="1" x14ac:dyDescent="0.3">
      <c r="A97" s="15"/>
      <c r="B97" s="3" t="s">
        <v>9</v>
      </c>
      <c r="C97" s="3" t="s">
        <v>113</v>
      </c>
      <c r="D97" s="3" t="s">
        <v>11</v>
      </c>
      <c r="E97" s="30" t="s">
        <v>60</v>
      </c>
      <c r="F97" s="30" t="s">
        <v>60</v>
      </c>
      <c r="G97" s="4" t="s">
        <v>24</v>
      </c>
      <c r="H97" s="3" t="s">
        <v>161</v>
      </c>
      <c r="I97" s="5">
        <v>0</v>
      </c>
      <c r="J97" s="6">
        <v>1.2500000000000001E-2</v>
      </c>
      <c r="K97" s="7">
        <f t="shared" si="3"/>
        <v>0</v>
      </c>
      <c r="L97" s="7">
        <f t="shared" si="4"/>
        <v>0</v>
      </c>
      <c r="M97" s="7">
        <f t="shared" si="5"/>
        <v>0</v>
      </c>
      <c r="N97"/>
    </row>
    <row r="98" spans="1:17" s="13" customFormat="1" ht="13.5" customHeight="1" x14ac:dyDescent="0.3">
      <c r="A98" s="15"/>
      <c r="B98" s="3" t="s">
        <v>9</v>
      </c>
      <c r="C98" s="3" t="s">
        <v>106</v>
      </c>
      <c r="D98" s="3" t="s">
        <v>11</v>
      </c>
      <c r="E98" s="3" t="s">
        <v>60</v>
      </c>
      <c r="F98" s="3" t="s">
        <v>60</v>
      </c>
      <c r="G98" s="4" t="s">
        <v>25</v>
      </c>
      <c r="H98" s="3" t="s">
        <v>161</v>
      </c>
      <c r="I98" s="5">
        <v>192.06</v>
      </c>
      <c r="J98" s="6">
        <v>1.2500000000000001E-2</v>
      </c>
      <c r="K98" s="7">
        <f t="shared" si="3"/>
        <v>2.4007500000000004</v>
      </c>
      <c r="L98" s="7">
        <f t="shared" si="4"/>
        <v>194.46074999999999</v>
      </c>
      <c r="M98" s="7">
        <f t="shared" si="5"/>
        <v>235.29750749999999</v>
      </c>
      <c r="N98"/>
    </row>
    <row r="99" spans="1:17" s="13" customFormat="1" ht="13.5" customHeight="1" x14ac:dyDescent="0.3">
      <c r="A99" s="15"/>
      <c r="B99" s="3" t="s">
        <v>9</v>
      </c>
      <c r="C99" s="3" t="s">
        <v>106</v>
      </c>
      <c r="D99" s="3" t="s">
        <v>11</v>
      </c>
      <c r="E99" s="3" t="s">
        <v>60</v>
      </c>
      <c r="F99" s="3" t="s">
        <v>60</v>
      </c>
      <c r="G99" s="4" t="s">
        <v>18</v>
      </c>
      <c r="H99" s="3" t="s">
        <v>161</v>
      </c>
      <c r="I99" s="5">
        <v>807.94</v>
      </c>
      <c r="J99" s="6">
        <v>1.2500000000000001E-2</v>
      </c>
      <c r="K99" s="7">
        <f t="shared" si="3"/>
        <v>10.099250000000001</v>
      </c>
      <c r="L99" s="7">
        <f t="shared" si="4"/>
        <v>818.03925000000004</v>
      </c>
      <c r="M99" s="7">
        <f t="shared" si="5"/>
        <v>989.82749250000006</v>
      </c>
      <c r="N99"/>
    </row>
    <row r="100" spans="1:17" s="13" customFormat="1" ht="13.5" customHeight="1" x14ac:dyDescent="0.3">
      <c r="A100" s="15"/>
      <c r="B100" s="3" t="s">
        <v>9</v>
      </c>
      <c r="C100" s="18" t="s">
        <v>46</v>
      </c>
      <c r="D100" s="18" t="s">
        <v>19</v>
      </c>
      <c r="E100" s="18" t="s">
        <v>132</v>
      </c>
      <c r="F100" s="31" t="s">
        <v>94</v>
      </c>
      <c r="G100" s="4" t="s">
        <v>29</v>
      </c>
      <c r="H100" s="3" t="s">
        <v>152</v>
      </c>
      <c r="I100" s="5">
        <v>411</v>
      </c>
      <c r="J100" s="6">
        <v>1.2500000000000001E-2</v>
      </c>
      <c r="K100" s="7">
        <f t="shared" si="3"/>
        <v>5.1375000000000002</v>
      </c>
      <c r="L100" s="7">
        <f t="shared" si="4"/>
        <v>416.13749999999999</v>
      </c>
      <c r="M100" s="7">
        <f t="shared" si="5"/>
        <v>503.52637499999997</v>
      </c>
      <c r="N100"/>
    </row>
    <row r="101" spans="1:17" s="13" customFormat="1" ht="13.5" customHeight="1" x14ac:dyDescent="0.3">
      <c r="A101" s="15"/>
      <c r="B101" s="3" t="s">
        <v>9</v>
      </c>
      <c r="C101" s="3" t="s">
        <v>36</v>
      </c>
      <c r="D101" s="3" t="s">
        <v>19</v>
      </c>
      <c r="E101" s="3" t="s">
        <v>59</v>
      </c>
      <c r="F101" s="3" t="s">
        <v>59</v>
      </c>
      <c r="G101" s="4" t="s">
        <v>18</v>
      </c>
      <c r="H101" s="3" t="s">
        <v>152</v>
      </c>
      <c r="I101" s="5">
        <v>350</v>
      </c>
      <c r="J101" s="6">
        <v>1.2500000000000001E-2</v>
      </c>
      <c r="K101" s="7">
        <f t="shared" si="3"/>
        <v>4.375</v>
      </c>
      <c r="L101" s="7">
        <f t="shared" si="4"/>
        <v>354.375</v>
      </c>
      <c r="M101" s="7">
        <f t="shared" si="5"/>
        <v>428.79374999999999</v>
      </c>
      <c r="N101"/>
    </row>
    <row r="102" spans="1:17" s="13" customFormat="1" ht="13.5" customHeight="1" x14ac:dyDescent="0.3">
      <c r="A102" s="14"/>
      <c r="B102" s="3" t="s">
        <v>9</v>
      </c>
      <c r="C102" s="3" t="s">
        <v>37</v>
      </c>
      <c r="D102" s="3" t="s">
        <v>19</v>
      </c>
      <c r="E102" s="3" t="s">
        <v>59</v>
      </c>
      <c r="F102" s="3" t="s">
        <v>59</v>
      </c>
      <c r="G102" s="4" t="s">
        <v>31</v>
      </c>
      <c r="H102" s="3" t="s">
        <v>152</v>
      </c>
      <c r="I102" s="5">
        <v>350</v>
      </c>
      <c r="J102" s="6">
        <v>1.2500000000000001E-2</v>
      </c>
      <c r="K102" s="7">
        <f t="shared" si="3"/>
        <v>4.375</v>
      </c>
      <c r="L102" s="7">
        <f t="shared" si="4"/>
        <v>354.375</v>
      </c>
      <c r="M102" s="7">
        <f t="shared" si="5"/>
        <v>428.79374999999999</v>
      </c>
      <c r="N102"/>
      <c r="O102"/>
      <c r="P102"/>
      <c r="Q102"/>
    </row>
    <row r="103" spans="1:17" s="13" customFormat="1" ht="13.5" customHeight="1" x14ac:dyDescent="0.3">
      <c r="A103" s="14"/>
      <c r="B103" s="3" t="s">
        <v>9</v>
      </c>
      <c r="C103" s="3" t="s">
        <v>106</v>
      </c>
      <c r="D103" s="3" t="s">
        <v>11</v>
      </c>
      <c r="E103" s="3" t="s">
        <v>34</v>
      </c>
      <c r="F103" s="3" t="s">
        <v>133</v>
      </c>
      <c r="G103" s="4" t="s">
        <v>18</v>
      </c>
      <c r="H103" s="3" t="s">
        <v>35</v>
      </c>
      <c r="I103" s="5">
        <v>1000</v>
      </c>
      <c r="J103" s="6">
        <v>1.2500000000000001E-2</v>
      </c>
      <c r="K103" s="7">
        <f t="shared" si="3"/>
        <v>12.5</v>
      </c>
      <c r="L103" s="7">
        <f t="shared" si="4"/>
        <v>1012.5</v>
      </c>
      <c r="M103" s="7">
        <f t="shared" si="5"/>
        <v>1225.125</v>
      </c>
      <c r="O103"/>
      <c r="P103"/>
      <c r="Q103"/>
    </row>
    <row r="104" spans="1:17" s="13" customFormat="1" ht="13.5" customHeight="1" x14ac:dyDescent="0.3">
      <c r="A104" s="14"/>
      <c r="B104" s="3" t="s">
        <v>9</v>
      </c>
      <c r="C104" s="3" t="s">
        <v>36</v>
      </c>
      <c r="D104" s="3" t="s">
        <v>19</v>
      </c>
      <c r="E104" s="3" t="s">
        <v>70</v>
      </c>
      <c r="F104" s="3" t="s">
        <v>74</v>
      </c>
      <c r="G104" s="4" t="s">
        <v>28</v>
      </c>
      <c r="H104" s="3" t="s">
        <v>148</v>
      </c>
      <c r="I104" s="5">
        <v>550</v>
      </c>
      <c r="J104" s="6">
        <v>1.2500000000000001E-2</v>
      </c>
      <c r="K104" s="7">
        <f t="shared" si="3"/>
        <v>6.875</v>
      </c>
      <c r="L104" s="7">
        <f t="shared" si="4"/>
        <v>556.875</v>
      </c>
      <c r="M104" s="7">
        <f t="shared" si="5"/>
        <v>673.81875000000002</v>
      </c>
      <c r="O104"/>
      <c r="P104"/>
      <c r="Q104"/>
    </row>
    <row r="105" spans="1:17" s="13" customFormat="1" ht="13.5" customHeight="1" x14ac:dyDescent="0.3">
      <c r="A105" s="15"/>
      <c r="B105" s="3" t="s">
        <v>9</v>
      </c>
      <c r="C105" s="3" t="s">
        <v>73</v>
      </c>
      <c r="D105" s="3" t="s">
        <v>19</v>
      </c>
      <c r="E105" s="3" t="s">
        <v>70</v>
      </c>
      <c r="F105" s="3" t="s">
        <v>74</v>
      </c>
      <c r="G105" s="4" t="s">
        <v>29</v>
      </c>
      <c r="H105" s="3" t="s">
        <v>160</v>
      </c>
      <c r="I105" s="5">
        <v>550</v>
      </c>
      <c r="J105" s="6">
        <v>1.2500000000000001E-2</v>
      </c>
      <c r="K105" s="7">
        <f t="shared" si="3"/>
        <v>6.875</v>
      </c>
      <c r="L105" s="7">
        <f t="shared" si="4"/>
        <v>556.875</v>
      </c>
      <c r="M105" s="7">
        <f t="shared" si="5"/>
        <v>673.81875000000002</v>
      </c>
    </row>
    <row r="106" spans="1:17" s="13" customFormat="1" ht="13.5" customHeight="1" x14ac:dyDescent="0.3">
      <c r="A106" s="15"/>
      <c r="B106" s="3" t="s">
        <v>9</v>
      </c>
      <c r="C106" s="3" t="s">
        <v>73</v>
      </c>
      <c r="D106" s="3" t="s">
        <v>11</v>
      </c>
      <c r="E106" s="3" t="s">
        <v>70</v>
      </c>
      <c r="F106" s="3" t="s">
        <v>74</v>
      </c>
      <c r="G106" s="4" t="s">
        <v>29</v>
      </c>
      <c r="H106" s="3" t="s">
        <v>162</v>
      </c>
      <c r="I106" s="5">
        <v>1185</v>
      </c>
      <c r="J106" s="6">
        <v>1.2500000000000001E-2</v>
      </c>
      <c r="K106" s="7">
        <f t="shared" si="3"/>
        <v>14.8125</v>
      </c>
      <c r="L106" s="7">
        <f t="shared" si="4"/>
        <v>1199.8125</v>
      </c>
      <c r="M106" s="7">
        <f t="shared" si="5"/>
        <v>1451.7731249999999</v>
      </c>
    </row>
    <row r="107" spans="1:17" s="13" customFormat="1" ht="13.5" customHeight="1" x14ac:dyDescent="0.3">
      <c r="A107" s="14"/>
      <c r="B107" s="3" t="s">
        <v>9</v>
      </c>
      <c r="C107" s="3" t="s">
        <v>73</v>
      </c>
      <c r="D107" s="3" t="s">
        <v>69</v>
      </c>
      <c r="E107" s="3" t="s">
        <v>70</v>
      </c>
      <c r="F107" s="3" t="s">
        <v>71</v>
      </c>
      <c r="G107" s="4" t="s">
        <v>29</v>
      </c>
      <c r="H107" s="3" t="s">
        <v>72</v>
      </c>
      <c r="I107" s="5">
        <v>800</v>
      </c>
      <c r="J107" s="6">
        <v>1.2500000000000001E-2</v>
      </c>
      <c r="K107" s="7">
        <f t="shared" si="3"/>
        <v>10</v>
      </c>
      <c r="L107" s="7">
        <f t="shared" si="4"/>
        <v>810</v>
      </c>
      <c r="M107" s="7">
        <f t="shared" si="5"/>
        <v>980.1</v>
      </c>
      <c r="O107"/>
      <c r="P107"/>
      <c r="Q107"/>
    </row>
    <row r="108" spans="1:17" s="13" customFormat="1" ht="13.5" customHeight="1" x14ac:dyDescent="0.3">
      <c r="A108" s="15"/>
      <c r="B108" s="3" t="s">
        <v>9</v>
      </c>
      <c r="C108" s="3" t="s">
        <v>73</v>
      </c>
      <c r="D108" s="3" t="s">
        <v>69</v>
      </c>
      <c r="E108" s="3" t="s">
        <v>70</v>
      </c>
      <c r="F108" s="3" t="s">
        <v>71</v>
      </c>
      <c r="G108" s="4" t="s">
        <v>58</v>
      </c>
      <c r="H108" s="3" t="s">
        <v>72</v>
      </c>
      <c r="I108" s="5">
        <v>400</v>
      </c>
      <c r="J108" s="6">
        <v>1.2500000000000001E-2</v>
      </c>
      <c r="K108" s="7">
        <f t="shared" si="3"/>
        <v>5</v>
      </c>
      <c r="L108" s="7">
        <f t="shared" si="4"/>
        <v>405</v>
      </c>
      <c r="M108" s="7">
        <f t="shared" si="5"/>
        <v>490.05</v>
      </c>
    </row>
    <row r="109" spans="1:17" s="13" customFormat="1" ht="13.5" customHeight="1" x14ac:dyDescent="0.3">
      <c r="A109" s="15"/>
      <c r="B109" s="3" t="s">
        <v>9</v>
      </c>
      <c r="C109" s="3" t="s">
        <v>73</v>
      </c>
      <c r="D109" s="3" t="s">
        <v>69</v>
      </c>
      <c r="E109" s="3" t="s">
        <v>70</v>
      </c>
      <c r="F109" s="3" t="s">
        <v>71</v>
      </c>
      <c r="G109" s="4" t="s">
        <v>58</v>
      </c>
      <c r="H109" s="3" t="s">
        <v>155</v>
      </c>
      <c r="I109" s="5">
        <v>70</v>
      </c>
      <c r="J109" s="6">
        <v>1.2500000000000001E-2</v>
      </c>
      <c r="K109" s="7">
        <f t="shared" si="3"/>
        <v>0.875</v>
      </c>
      <c r="L109" s="7">
        <f t="shared" si="4"/>
        <v>70.875</v>
      </c>
      <c r="M109" s="7">
        <f t="shared" si="5"/>
        <v>85.758749999999992</v>
      </c>
    </row>
    <row r="110" spans="1:17" s="13" customFormat="1" ht="13.5" customHeight="1" x14ac:dyDescent="0.3">
      <c r="A110" s="15"/>
      <c r="B110" s="3" t="s">
        <v>9</v>
      </c>
      <c r="C110" s="3" t="s">
        <v>106</v>
      </c>
      <c r="D110" s="3" t="s">
        <v>19</v>
      </c>
      <c r="E110" s="16" t="s">
        <v>70</v>
      </c>
      <c r="F110" s="3" t="s">
        <v>134</v>
      </c>
      <c r="G110" s="4" t="s">
        <v>18</v>
      </c>
      <c r="H110" s="3" t="s">
        <v>154</v>
      </c>
      <c r="I110" s="5">
        <v>1700</v>
      </c>
      <c r="J110" s="6">
        <v>1.2500000000000001E-2</v>
      </c>
      <c r="K110" s="7">
        <f t="shared" si="3"/>
        <v>21.25</v>
      </c>
      <c r="L110" s="7">
        <f t="shared" si="4"/>
        <v>1721.25</v>
      </c>
      <c r="M110" s="7">
        <f t="shared" si="5"/>
        <v>2082.7125000000001</v>
      </c>
      <c r="N110"/>
    </row>
    <row r="111" spans="1:17" s="13" customFormat="1" ht="13.5" customHeight="1" x14ac:dyDescent="0.3">
      <c r="A111" s="15"/>
      <c r="B111" s="3" t="s">
        <v>9</v>
      </c>
      <c r="C111" s="3" t="s">
        <v>73</v>
      </c>
      <c r="D111" s="3" t="s">
        <v>11</v>
      </c>
      <c r="E111" s="3" t="s">
        <v>135</v>
      </c>
      <c r="F111" s="3" t="s">
        <v>136</v>
      </c>
      <c r="G111" s="4" t="s">
        <v>58</v>
      </c>
      <c r="H111" s="3" t="s">
        <v>47</v>
      </c>
      <c r="I111" s="5">
        <v>123.81</v>
      </c>
      <c r="J111" s="6">
        <v>1.2500000000000001E-2</v>
      </c>
      <c r="K111" s="7">
        <f t="shared" si="3"/>
        <v>1.547625</v>
      </c>
      <c r="L111" s="7">
        <f t="shared" si="4"/>
        <v>125.357625</v>
      </c>
      <c r="M111" s="7">
        <f t="shared" si="5"/>
        <v>151.68272625</v>
      </c>
      <c r="N111"/>
    </row>
    <row r="112" spans="1:17" s="13" customFormat="1" ht="13.5" customHeight="1" x14ac:dyDescent="0.3">
      <c r="A112" s="15"/>
      <c r="B112" s="3" t="s">
        <v>9</v>
      </c>
      <c r="C112" s="3" t="s">
        <v>106</v>
      </c>
      <c r="D112" s="3" t="s">
        <v>11</v>
      </c>
      <c r="E112" s="16" t="s">
        <v>137</v>
      </c>
      <c r="F112" s="16" t="s">
        <v>137</v>
      </c>
      <c r="G112" s="4" t="s">
        <v>18</v>
      </c>
      <c r="H112" s="3" t="s">
        <v>151</v>
      </c>
      <c r="I112" s="5">
        <v>300</v>
      </c>
      <c r="J112" s="6">
        <v>1.2500000000000001E-2</v>
      </c>
      <c r="K112" s="7">
        <f t="shared" si="3"/>
        <v>3.75</v>
      </c>
      <c r="L112" s="7">
        <f t="shared" si="4"/>
        <v>303.75</v>
      </c>
      <c r="M112" s="7">
        <f t="shared" si="5"/>
        <v>367.53750000000002</v>
      </c>
    </row>
    <row r="113" spans="1:17" s="13" customFormat="1" ht="13.5" customHeight="1" x14ac:dyDescent="0.3">
      <c r="A113" s="15"/>
      <c r="B113" s="3" t="s">
        <v>9</v>
      </c>
      <c r="C113" s="3" t="s">
        <v>36</v>
      </c>
      <c r="D113" s="3" t="s">
        <v>11</v>
      </c>
      <c r="E113" s="18" t="s">
        <v>138</v>
      </c>
      <c r="F113" s="3" t="s">
        <v>138</v>
      </c>
      <c r="G113" s="4" t="s">
        <v>28</v>
      </c>
      <c r="H113" s="3" t="s">
        <v>47</v>
      </c>
      <c r="I113" s="5">
        <v>525</v>
      </c>
      <c r="J113" s="6">
        <v>1.2500000000000001E-2</v>
      </c>
      <c r="K113" s="7">
        <f t="shared" si="3"/>
        <v>6.5625</v>
      </c>
      <c r="L113" s="7">
        <f t="shared" si="4"/>
        <v>531.5625</v>
      </c>
      <c r="M113" s="7">
        <f t="shared" si="5"/>
        <v>643.19062499999995</v>
      </c>
    </row>
    <row r="114" spans="1:17" s="13" customFormat="1" ht="13.5" customHeight="1" x14ac:dyDescent="0.3">
      <c r="A114" s="14"/>
      <c r="B114" s="3" t="s">
        <v>9</v>
      </c>
      <c r="C114" s="3" t="s">
        <v>108</v>
      </c>
      <c r="D114" s="3" t="s">
        <v>11</v>
      </c>
      <c r="E114" s="16" t="s">
        <v>21</v>
      </c>
      <c r="F114" s="3" t="s">
        <v>21</v>
      </c>
      <c r="G114" s="4" t="s">
        <v>25</v>
      </c>
      <c r="H114" s="3" t="s">
        <v>22</v>
      </c>
      <c r="I114" s="5">
        <v>200</v>
      </c>
      <c r="J114" s="6">
        <v>1.2500000000000001E-2</v>
      </c>
      <c r="K114" s="7">
        <f t="shared" si="3"/>
        <v>2.5</v>
      </c>
      <c r="L114" s="7">
        <f t="shared" si="4"/>
        <v>202.5</v>
      </c>
      <c r="M114" s="7">
        <f t="shared" si="5"/>
        <v>245.02500000000001</v>
      </c>
      <c r="O114"/>
      <c r="P114"/>
      <c r="Q114"/>
    </row>
    <row r="115" spans="1:17" s="13" customFormat="1" ht="13.5" customHeight="1" x14ac:dyDescent="0.3">
      <c r="A115" s="14"/>
      <c r="B115" s="3" t="s">
        <v>9</v>
      </c>
      <c r="C115" s="3" t="s">
        <v>61</v>
      </c>
      <c r="D115" s="3" t="s">
        <v>43</v>
      </c>
      <c r="E115" s="16" t="s">
        <v>62</v>
      </c>
      <c r="F115" s="3" t="s">
        <v>63</v>
      </c>
      <c r="G115" s="4" t="s">
        <v>14</v>
      </c>
      <c r="H115" s="3" t="s">
        <v>64</v>
      </c>
      <c r="I115" s="5">
        <v>300</v>
      </c>
      <c r="J115" s="6">
        <v>1.2500000000000001E-2</v>
      </c>
      <c r="K115" s="7">
        <f t="shared" si="3"/>
        <v>3.75</v>
      </c>
      <c r="L115" s="7">
        <f t="shared" si="4"/>
        <v>303.75</v>
      </c>
      <c r="M115" s="7">
        <f t="shared" si="5"/>
        <v>367.53750000000002</v>
      </c>
      <c r="N115"/>
      <c r="O115"/>
      <c r="P115"/>
      <c r="Q115"/>
    </row>
    <row r="116" spans="1:17" s="13" customFormat="1" ht="13.5" customHeight="1" x14ac:dyDescent="0.3">
      <c r="A116" s="15"/>
      <c r="B116" s="3" t="s">
        <v>9</v>
      </c>
      <c r="C116" s="3" t="s">
        <v>61</v>
      </c>
      <c r="D116" s="3" t="s">
        <v>43</v>
      </c>
      <c r="E116" s="16" t="s">
        <v>62</v>
      </c>
      <c r="F116" s="3" t="s">
        <v>63</v>
      </c>
      <c r="G116" s="4" t="s">
        <v>24</v>
      </c>
      <c r="H116" s="3" t="s">
        <v>64</v>
      </c>
      <c r="I116" s="5">
        <v>300</v>
      </c>
      <c r="J116" s="6">
        <v>1.2500000000000001E-2</v>
      </c>
      <c r="K116" s="7">
        <f t="shared" si="3"/>
        <v>3.75</v>
      </c>
      <c r="L116" s="7">
        <f t="shared" si="4"/>
        <v>303.75</v>
      </c>
      <c r="M116" s="7">
        <f t="shared" si="5"/>
        <v>367.53750000000002</v>
      </c>
    </row>
    <row r="117" spans="1:17" s="13" customFormat="1" ht="13.5" customHeight="1" x14ac:dyDescent="0.3">
      <c r="A117" s="15"/>
      <c r="B117" s="3" t="s">
        <v>9</v>
      </c>
      <c r="C117" s="3" t="s">
        <v>61</v>
      </c>
      <c r="D117" s="3" t="s">
        <v>43</v>
      </c>
      <c r="E117" s="16" t="s">
        <v>62</v>
      </c>
      <c r="F117" s="3" t="s">
        <v>63</v>
      </c>
      <c r="G117" s="4" t="s">
        <v>25</v>
      </c>
      <c r="H117" s="3" t="s">
        <v>64</v>
      </c>
      <c r="I117" s="5">
        <v>300</v>
      </c>
      <c r="J117" s="6">
        <v>1.2500000000000001E-2</v>
      </c>
      <c r="K117" s="7">
        <f t="shared" si="3"/>
        <v>3.75</v>
      </c>
      <c r="L117" s="7">
        <f t="shared" si="4"/>
        <v>303.75</v>
      </c>
      <c r="M117" s="7">
        <f t="shared" si="5"/>
        <v>367.53750000000002</v>
      </c>
    </row>
    <row r="118" spans="1:17" s="13" customFormat="1" ht="13.5" customHeight="1" x14ac:dyDescent="0.3">
      <c r="A118" s="15"/>
      <c r="B118" s="3" t="s">
        <v>9</v>
      </c>
      <c r="C118" s="3" t="s">
        <v>61</v>
      </c>
      <c r="D118" s="3" t="s">
        <v>43</v>
      </c>
      <c r="E118" s="16" t="s">
        <v>62</v>
      </c>
      <c r="F118" s="3" t="s">
        <v>63</v>
      </c>
      <c r="G118" s="4" t="s">
        <v>18</v>
      </c>
      <c r="H118" s="3" t="s">
        <v>64</v>
      </c>
      <c r="I118" s="5">
        <v>300</v>
      </c>
      <c r="J118" s="6">
        <v>1.2500000000000001E-2</v>
      </c>
      <c r="K118" s="7">
        <f t="shared" si="3"/>
        <v>3.75</v>
      </c>
      <c r="L118" s="7">
        <f t="shared" si="4"/>
        <v>303.75</v>
      </c>
      <c r="M118" s="7">
        <f t="shared" si="5"/>
        <v>367.53750000000002</v>
      </c>
    </row>
    <row r="119" spans="1:17" s="13" customFormat="1" ht="13.5" customHeight="1" x14ac:dyDescent="0.3">
      <c r="A119" s="15"/>
      <c r="B119" s="3" t="s">
        <v>9</v>
      </c>
      <c r="C119" s="3" t="s">
        <v>61</v>
      </c>
      <c r="D119" s="3" t="s">
        <v>43</v>
      </c>
      <c r="E119" s="16" t="s">
        <v>62</v>
      </c>
      <c r="F119" s="3" t="s">
        <v>63</v>
      </c>
      <c r="G119" s="4" t="s">
        <v>28</v>
      </c>
      <c r="H119" s="3" t="s">
        <v>64</v>
      </c>
      <c r="I119" s="5">
        <v>300</v>
      </c>
      <c r="J119" s="6">
        <v>1.2500000000000001E-2</v>
      </c>
      <c r="K119" s="7">
        <f t="shared" si="3"/>
        <v>3.75</v>
      </c>
      <c r="L119" s="7">
        <f t="shared" si="4"/>
        <v>303.75</v>
      </c>
      <c r="M119" s="7">
        <f t="shared" si="5"/>
        <v>367.53750000000002</v>
      </c>
    </row>
    <row r="120" spans="1:17" s="13" customFormat="1" ht="13.5" customHeight="1" x14ac:dyDescent="0.3">
      <c r="A120" s="15"/>
      <c r="B120" s="3" t="s">
        <v>9</v>
      </c>
      <c r="C120" s="3" t="s">
        <v>61</v>
      </c>
      <c r="D120" s="3" t="s">
        <v>43</v>
      </c>
      <c r="E120" s="16" t="s">
        <v>62</v>
      </c>
      <c r="F120" s="3" t="s">
        <v>63</v>
      </c>
      <c r="G120" s="4" t="s">
        <v>29</v>
      </c>
      <c r="H120" s="3" t="s">
        <v>64</v>
      </c>
      <c r="I120" s="5">
        <v>300</v>
      </c>
      <c r="J120" s="6">
        <v>1.2500000000000001E-2</v>
      </c>
      <c r="K120" s="7">
        <f t="shared" si="3"/>
        <v>3.75</v>
      </c>
      <c r="L120" s="7">
        <f t="shared" si="4"/>
        <v>303.75</v>
      </c>
      <c r="M120" s="7">
        <f t="shared" si="5"/>
        <v>367.53750000000002</v>
      </c>
    </row>
    <row r="121" spans="1:17" s="13" customFormat="1" ht="13.5" customHeight="1" x14ac:dyDescent="0.3">
      <c r="A121" s="14"/>
      <c r="B121" s="3" t="s">
        <v>9</v>
      </c>
      <c r="C121" s="3" t="s">
        <v>111</v>
      </c>
      <c r="D121" s="3" t="s">
        <v>43</v>
      </c>
      <c r="E121" s="16" t="s">
        <v>62</v>
      </c>
      <c r="F121" s="3" t="s">
        <v>63</v>
      </c>
      <c r="G121" s="4" t="s">
        <v>30</v>
      </c>
      <c r="H121" s="3" t="s">
        <v>64</v>
      </c>
      <c r="I121" s="5">
        <v>300</v>
      </c>
      <c r="J121" s="6">
        <v>1.2500000000000001E-2</v>
      </c>
      <c r="K121" s="7">
        <f t="shared" si="3"/>
        <v>3.75</v>
      </c>
      <c r="L121" s="7">
        <f t="shared" si="4"/>
        <v>303.75</v>
      </c>
      <c r="M121" s="7">
        <f t="shared" si="5"/>
        <v>367.53750000000002</v>
      </c>
      <c r="N121"/>
      <c r="O121"/>
      <c r="P121"/>
      <c r="Q121"/>
    </row>
    <row r="122" spans="1:17" s="13" customFormat="1" ht="13.5" customHeight="1" x14ac:dyDescent="0.3">
      <c r="A122" s="14"/>
      <c r="B122" s="3" t="s">
        <v>9</v>
      </c>
      <c r="C122" s="3" t="s">
        <v>61</v>
      </c>
      <c r="D122" s="3" t="s">
        <v>43</v>
      </c>
      <c r="E122" s="16" t="s">
        <v>62</v>
      </c>
      <c r="F122" s="3" t="s">
        <v>63</v>
      </c>
      <c r="G122" s="4" t="s">
        <v>31</v>
      </c>
      <c r="H122" s="3" t="s">
        <v>64</v>
      </c>
      <c r="I122" s="5">
        <v>300</v>
      </c>
      <c r="J122" s="6">
        <v>1.2500000000000001E-2</v>
      </c>
      <c r="K122" s="7">
        <f t="shared" si="3"/>
        <v>3.75</v>
      </c>
      <c r="L122" s="7">
        <f t="shared" si="4"/>
        <v>303.75</v>
      </c>
      <c r="M122" s="7">
        <f t="shared" si="5"/>
        <v>367.53750000000002</v>
      </c>
      <c r="O122"/>
      <c r="P122"/>
      <c r="Q122"/>
    </row>
    <row r="123" spans="1:17" s="13" customFormat="1" ht="13.5" customHeight="1" x14ac:dyDescent="0.3">
      <c r="A123" s="14"/>
      <c r="B123" s="3" t="s">
        <v>9</v>
      </c>
      <c r="C123" s="3" t="s">
        <v>61</v>
      </c>
      <c r="D123" s="3" t="s">
        <v>43</v>
      </c>
      <c r="E123" s="16" t="s">
        <v>62</v>
      </c>
      <c r="F123" s="3" t="s">
        <v>63</v>
      </c>
      <c r="G123" s="4" t="s">
        <v>39</v>
      </c>
      <c r="H123" s="3" t="s">
        <v>64</v>
      </c>
      <c r="I123" s="5">
        <v>300</v>
      </c>
      <c r="J123" s="6">
        <v>1.2500000000000001E-2</v>
      </c>
      <c r="K123" s="7">
        <f t="shared" si="3"/>
        <v>3.75</v>
      </c>
      <c r="L123" s="7">
        <f t="shared" si="4"/>
        <v>303.75</v>
      </c>
      <c r="M123" s="7">
        <f t="shared" si="5"/>
        <v>367.53750000000002</v>
      </c>
      <c r="O123"/>
      <c r="P123"/>
      <c r="Q123"/>
    </row>
    <row r="124" spans="1:17" s="13" customFormat="1" ht="13.5" customHeight="1" x14ac:dyDescent="0.3">
      <c r="A124" s="14"/>
      <c r="B124" s="3" t="s">
        <v>9</v>
      </c>
      <c r="C124" s="3" t="s">
        <v>61</v>
      </c>
      <c r="D124" s="3" t="s">
        <v>43</v>
      </c>
      <c r="E124" s="16" t="s">
        <v>62</v>
      </c>
      <c r="F124" s="3" t="s">
        <v>63</v>
      </c>
      <c r="G124" s="4" t="s">
        <v>42</v>
      </c>
      <c r="H124" s="3" t="s">
        <v>64</v>
      </c>
      <c r="I124" s="5">
        <v>300</v>
      </c>
      <c r="J124" s="6">
        <v>1.2500000000000001E-2</v>
      </c>
      <c r="K124" s="7">
        <f t="shared" si="3"/>
        <v>3.75</v>
      </c>
      <c r="L124" s="7">
        <f t="shared" si="4"/>
        <v>303.75</v>
      </c>
      <c r="M124" s="7">
        <f t="shared" si="5"/>
        <v>367.53750000000002</v>
      </c>
      <c r="N124"/>
      <c r="O124"/>
      <c r="P124"/>
      <c r="Q124"/>
    </row>
    <row r="125" spans="1:17" s="13" customFormat="1" ht="13.5" customHeight="1" x14ac:dyDescent="0.3">
      <c r="A125" s="14"/>
      <c r="B125" s="3" t="s">
        <v>9</v>
      </c>
      <c r="C125" s="3" t="s">
        <v>61</v>
      </c>
      <c r="D125" s="3" t="s">
        <v>43</v>
      </c>
      <c r="E125" s="16" t="s">
        <v>62</v>
      </c>
      <c r="F125" s="3" t="s">
        <v>63</v>
      </c>
      <c r="G125" s="4" t="s">
        <v>55</v>
      </c>
      <c r="H125" s="3" t="s">
        <v>64</v>
      </c>
      <c r="I125" s="5">
        <v>300</v>
      </c>
      <c r="J125" s="6">
        <v>1.2500000000000001E-2</v>
      </c>
      <c r="K125" s="7">
        <f t="shared" si="3"/>
        <v>3.75</v>
      </c>
      <c r="L125" s="7">
        <f t="shared" si="4"/>
        <v>303.75</v>
      </c>
      <c r="M125" s="7">
        <f t="shared" si="5"/>
        <v>367.53750000000002</v>
      </c>
      <c r="N125"/>
      <c r="O125"/>
      <c r="P125"/>
      <c r="Q125"/>
    </row>
    <row r="126" spans="1:17" s="13" customFormat="1" ht="13.5" customHeight="1" x14ac:dyDescent="0.3">
      <c r="A126" s="14"/>
      <c r="B126" s="3" t="s">
        <v>9</v>
      </c>
      <c r="C126" s="3" t="s">
        <v>61</v>
      </c>
      <c r="D126" s="3" t="s">
        <v>43</v>
      </c>
      <c r="E126" s="16" t="s">
        <v>62</v>
      </c>
      <c r="F126" s="3" t="s">
        <v>63</v>
      </c>
      <c r="G126" s="4" t="s">
        <v>27</v>
      </c>
      <c r="H126" s="3" t="s">
        <v>64</v>
      </c>
      <c r="I126" s="5">
        <v>300</v>
      </c>
      <c r="J126" s="6">
        <v>1.2500000000000001E-2</v>
      </c>
      <c r="K126" s="7">
        <f t="shared" si="3"/>
        <v>3.75</v>
      </c>
      <c r="L126" s="7">
        <f t="shared" si="4"/>
        <v>303.75</v>
      </c>
      <c r="M126" s="7">
        <f t="shared" si="5"/>
        <v>367.53750000000002</v>
      </c>
      <c r="O126"/>
      <c r="P126"/>
      <c r="Q126"/>
    </row>
    <row r="127" spans="1:17" s="13" customFormat="1" ht="13.5" customHeight="1" x14ac:dyDescent="0.3">
      <c r="A127" s="14"/>
      <c r="B127" s="3" t="s">
        <v>9</v>
      </c>
      <c r="C127" s="3" t="s">
        <v>111</v>
      </c>
      <c r="D127" s="3" t="s">
        <v>43</v>
      </c>
      <c r="E127" s="16" t="s">
        <v>62</v>
      </c>
      <c r="F127" s="3" t="s">
        <v>63</v>
      </c>
      <c r="G127" s="4" t="s">
        <v>58</v>
      </c>
      <c r="H127" s="3" t="s">
        <v>64</v>
      </c>
      <c r="I127" s="5">
        <v>432</v>
      </c>
      <c r="J127" s="6">
        <v>1.2500000000000001E-2</v>
      </c>
      <c r="K127" s="7">
        <f t="shared" si="3"/>
        <v>5.4</v>
      </c>
      <c r="L127" s="7">
        <f t="shared" si="4"/>
        <v>437.4</v>
      </c>
      <c r="M127" s="7">
        <f t="shared" si="5"/>
        <v>529.25399999999991</v>
      </c>
      <c r="O127"/>
      <c r="P127"/>
      <c r="Q127"/>
    </row>
    <row r="128" spans="1:17" s="13" customFormat="1" ht="13.5" customHeight="1" x14ac:dyDescent="0.3">
      <c r="A128" s="14"/>
      <c r="B128" s="3" t="s">
        <v>9</v>
      </c>
      <c r="C128" s="3" t="s">
        <v>36</v>
      </c>
      <c r="D128" s="3" t="s">
        <v>11</v>
      </c>
      <c r="E128" s="3" t="s">
        <v>13</v>
      </c>
      <c r="F128" s="3" t="s">
        <v>13</v>
      </c>
      <c r="G128" s="4" t="s">
        <v>28</v>
      </c>
      <c r="H128" s="3" t="s">
        <v>147</v>
      </c>
      <c r="I128" s="5">
        <v>260</v>
      </c>
      <c r="J128" s="6">
        <v>1.2500000000000001E-2</v>
      </c>
      <c r="K128" s="7">
        <f t="shared" si="3"/>
        <v>3.25</v>
      </c>
      <c r="L128" s="7">
        <f t="shared" si="4"/>
        <v>263.25</v>
      </c>
      <c r="M128" s="7">
        <f t="shared" si="5"/>
        <v>318.53250000000003</v>
      </c>
      <c r="N128"/>
      <c r="O128"/>
      <c r="P128"/>
      <c r="Q128"/>
    </row>
    <row r="129" spans="1:17" s="13" customFormat="1" ht="13.5" customHeight="1" x14ac:dyDescent="0.3">
      <c r="A129" s="14"/>
      <c r="B129" s="3" t="s">
        <v>9</v>
      </c>
      <c r="C129" s="3" t="s">
        <v>73</v>
      </c>
      <c r="D129" s="3" t="s">
        <v>11</v>
      </c>
      <c r="E129" s="3" t="s">
        <v>13</v>
      </c>
      <c r="F129" s="3" t="s">
        <v>13</v>
      </c>
      <c r="G129" s="4" t="s">
        <v>29</v>
      </c>
      <c r="H129" s="3" t="s">
        <v>47</v>
      </c>
      <c r="I129" s="5">
        <v>300</v>
      </c>
      <c r="J129" s="6">
        <v>1.2500000000000001E-2</v>
      </c>
      <c r="K129" s="7">
        <f t="shared" si="3"/>
        <v>3.75</v>
      </c>
      <c r="L129" s="7">
        <f t="shared" si="4"/>
        <v>303.75</v>
      </c>
      <c r="M129" s="7">
        <f t="shared" si="5"/>
        <v>367.53750000000002</v>
      </c>
      <c r="O129"/>
      <c r="P129"/>
      <c r="Q129"/>
    </row>
    <row r="130" spans="1:17" s="13" customFormat="1" ht="13.5" customHeight="1" x14ac:dyDescent="0.3">
      <c r="A130" s="15"/>
      <c r="B130" s="3" t="s">
        <v>9</v>
      </c>
      <c r="C130" s="3" t="s">
        <v>37</v>
      </c>
      <c r="D130" s="3" t="s">
        <v>11</v>
      </c>
      <c r="E130" s="3" t="s">
        <v>13</v>
      </c>
      <c r="F130" s="3" t="s">
        <v>13</v>
      </c>
      <c r="G130" s="4" t="s">
        <v>31</v>
      </c>
      <c r="H130" s="3" t="s">
        <v>47</v>
      </c>
      <c r="I130" s="5">
        <v>260</v>
      </c>
      <c r="J130" s="6">
        <v>1.2500000000000001E-2</v>
      </c>
      <c r="K130" s="7">
        <f t="shared" si="3"/>
        <v>3.25</v>
      </c>
      <c r="L130" s="7">
        <f t="shared" si="4"/>
        <v>263.25</v>
      </c>
      <c r="M130" s="7">
        <f t="shared" si="5"/>
        <v>318.53250000000003</v>
      </c>
      <c r="N130"/>
    </row>
    <row r="131" spans="1:17" s="13" customFormat="1" ht="13.5" customHeight="1" x14ac:dyDescent="0.3">
      <c r="A131" s="15"/>
      <c r="B131" s="3" t="s">
        <v>9</v>
      </c>
      <c r="C131" s="3" t="s">
        <v>36</v>
      </c>
      <c r="D131" s="3" t="s">
        <v>11</v>
      </c>
      <c r="E131" s="18" t="s">
        <v>50</v>
      </c>
      <c r="F131" s="3" t="s">
        <v>50</v>
      </c>
      <c r="G131" s="4" t="s">
        <v>28</v>
      </c>
      <c r="H131" s="3" t="s">
        <v>47</v>
      </c>
      <c r="I131" s="5">
        <v>391.5</v>
      </c>
      <c r="J131" s="6">
        <v>1.2500000000000001E-2</v>
      </c>
      <c r="K131" s="7">
        <f t="shared" si="3"/>
        <v>4.8937500000000007</v>
      </c>
      <c r="L131" s="7">
        <f t="shared" si="4"/>
        <v>396.39375000000001</v>
      </c>
      <c r="M131" s="7">
        <f t="shared" si="5"/>
        <v>479.6364375</v>
      </c>
      <c r="N131"/>
    </row>
    <row r="132" spans="1:17" s="13" customFormat="1" ht="13.5" customHeight="1" x14ac:dyDescent="0.3">
      <c r="A132" s="14"/>
      <c r="B132" s="3" t="s">
        <v>9</v>
      </c>
      <c r="C132" s="3" t="s">
        <v>115</v>
      </c>
      <c r="D132" s="3" t="s">
        <v>11</v>
      </c>
      <c r="E132" s="18" t="s">
        <v>34</v>
      </c>
      <c r="F132" s="3" t="s">
        <v>53</v>
      </c>
      <c r="G132" s="4" t="s">
        <v>42</v>
      </c>
      <c r="H132" s="3" t="s">
        <v>156</v>
      </c>
      <c r="I132" s="5">
        <v>1000</v>
      </c>
      <c r="J132" s="6">
        <v>1.2500000000000001E-2</v>
      </c>
      <c r="K132" s="7">
        <f t="shared" si="3"/>
        <v>12.5</v>
      </c>
      <c r="L132" s="7">
        <f t="shared" si="4"/>
        <v>1012.5</v>
      </c>
      <c r="M132" s="7">
        <f t="shared" si="5"/>
        <v>1225.125</v>
      </c>
      <c r="N132"/>
      <c r="O132"/>
      <c r="P132"/>
      <c r="Q132"/>
    </row>
    <row r="133" spans="1:17" s="13" customFormat="1" ht="13.5" customHeight="1" x14ac:dyDescent="0.3">
      <c r="A133" s="14"/>
      <c r="B133" s="3" t="s">
        <v>9</v>
      </c>
      <c r="C133" s="3" t="s">
        <v>61</v>
      </c>
      <c r="D133" s="3" t="s">
        <v>43</v>
      </c>
      <c r="E133" s="16" t="s">
        <v>62</v>
      </c>
      <c r="F133" s="3" t="s">
        <v>63</v>
      </c>
      <c r="G133" s="4" t="s">
        <v>39</v>
      </c>
      <c r="H133" s="3" t="s">
        <v>64</v>
      </c>
      <c r="I133" s="5">
        <v>432</v>
      </c>
      <c r="J133" s="6">
        <v>1.2500000000000001E-2</v>
      </c>
      <c r="K133" s="7">
        <f t="shared" si="3"/>
        <v>5.4</v>
      </c>
      <c r="L133" s="7">
        <f t="shared" si="4"/>
        <v>437.4</v>
      </c>
      <c r="M133" s="7">
        <f t="shared" si="5"/>
        <v>529.25399999999991</v>
      </c>
      <c r="N133"/>
      <c r="O133"/>
      <c r="P133"/>
      <c r="Q133"/>
    </row>
    <row r="134" spans="1:17" s="13" customFormat="1" ht="13.5" customHeight="1" x14ac:dyDescent="0.3">
      <c r="A134" s="15"/>
      <c r="B134" s="3" t="s">
        <v>9</v>
      </c>
      <c r="C134" s="3" t="s">
        <v>114</v>
      </c>
      <c r="D134" s="3" t="s">
        <v>43</v>
      </c>
      <c r="E134" s="16" t="s">
        <v>62</v>
      </c>
      <c r="F134" s="3" t="s">
        <v>63</v>
      </c>
      <c r="G134" s="4" t="s">
        <v>27</v>
      </c>
      <c r="H134" s="3" t="s">
        <v>64</v>
      </c>
      <c r="I134" s="5">
        <v>432</v>
      </c>
      <c r="J134" s="6">
        <v>1.2500000000000001E-2</v>
      </c>
      <c r="K134" s="7">
        <f t="shared" si="3"/>
        <v>5.4</v>
      </c>
      <c r="L134" s="7">
        <f t="shared" si="4"/>
        <v>437.4</v>
      </c>
      <c r="M134" s="7">
        <f t="shared" si="5"/>
        <v>529.25399999999991</v>
      </c>
      <c r="N134"/>
    </row>
    <row r="135" spans="1:17" s="13" customFormat="1" ht="13.5" customHeight="1" x14ac:dyDescent="0.3">
      <c r="A135" s="15"/>
      <c r="B135" s="3" t="s">
        <v>9</v>
      </c>
      <c r="C135" s="3" t="s">
        <v>116</v>
      </c>
      <c r="D135" s="3" t="s">
        <v>19</v>
      </c>
      <c r="E135" s="3" t="s">
        <v>44</v>
      </c>
      <c r="F135" s="3" t="s">
        <v>45</v>
      </c>
      <c r="G135" s="4" t="s">
        <v>55</v>
      </c>
      <c r="H135" s="3" t="s">
        <v>150</v>
      </c>
      <c r="I135" s="5">
        <v>1499</v>
      </c>
      <c r="J135" s="6">
        <v>1.2500000000000001E-2</v>
      </c>
      <c r="K135" s="7">
        <f t="shared" si="3"/>
        <v>18.737500000000001</v>
      </c>
      <c r="L135" s="7">
        <f t="shared" si="4"/>
        <v>1517.7375</v>
      </c>
      <c r="M135" s="7">
        <f t="shared" si="5"/>
        <v>1836.4623750000001</v>
      </c>
      <c r="N135"/>
    </row>
    <row r="136" spans="1:17" s="13" customFormat="1" ht="13.5" customHeight="1" x14ac:dyDescent="0.3">
      <c r="A136" s="15"/>
      <c r="B136" s="3" t="s">
        <v>9</v>
      </c>
      <c r="C136" s="3" t="s">
        <v>116</v>
      </c>
      <c r="D136" s="3" t="s">
        <v>19</v>
      </c>
      <c r="E136" s="3" t="s">
        <v>70</v>
      </c>
      <c r="F136" s="3" t="s">
        <v>75</v>
      </c>
      <c r="G136" s="4" t="s">
        <v>55</v>
      </c>
      <c r="H136" s="3" t="s">
        <v>76</v>
      </c>
      <c r="I136" s="5">
        <v>575</v>
      </c>
      <c r="J136" s="6">
        <v>1.2500000000000001E-2</v>
      </c>
      <c r="K136" s="7">
        <f t="shared" si="3"/>
        <v>7.1875</v>
      </c>
      <c r="L136" s="7">
        <f t="shared" si="4"/>
        <v>582.1875</v>
      </c>
      <c r="M136" s="7">
        <f t="shared" si="5"/>
        <v>704.44687499999998</v>
      </c>
      <c r="N136"/>
    </row>
    <row r="137" spans="1:17" s="13" customFormat="1" ht="13.5" customHeight="1" x14ac:dyDescent="0.3">
      <c r="A137" s="15"/>
      <c r="B137" s="3" t="s">
        <v>9</v>
      </c>
      <c r="C137" s="3" t="s">
        <v>116</v>
      </c>
      <c r="D137" s="3" t="s">
        <v>11</v>
      </c>
      <c r="E137" s="3" t="s">
        <v>82</v>
      </c>
      <c r="F137" s="3" t="s">
        <v>120</v>
      </c>
      <c r="G137" s="4" t="s">
        <v>55</v>
      </c>
      <c r="H137" s="3" t="s">
        <v>151</v>
      </c>
      <c r="I137" s="5">
        <v>900</v>
      </c>
      <c r="J137" s="6">
        <v>1.2500000000000001E-2</v>
      </c>
      <c r="K137" s="7">
        <f t="shared" si="3"/>
        <v>11.25</v>
      </c>
      <c r="L137" s="7">
        <f t="shared" si="4"/>
        <v>911.25</v>
      </c>
      <c r="M137" s="7">
        <f t="shared" si="5"/>
        <v>1102.6125</v>
      </c>
      <c r="N137"/>
    </row>
    <row r="138" spans="1:17" s="13" customFormat="1" ht="13.5" customHeight="1" x14ac:dyDescent="0.3">
      <c r="A138" s="14"/>
      <c r="B138" s="3" t="s">
        <v>9</v>
      </c>
      <c r="C138" s="3" t="s">
        <v>116</v>
      </c>
      <c r="D138" s="3" t="s">
        <v>11</v>
      </c>
      <c r="E138" s="16" t="s">
        <v>87</v>
      </c>
      <c r="F138" s="3" t="s">
        <v>88</v>
      </c>
      <c r="G138" s="4" t="s">
        <v>55</v>
      </c>
      <c r="H138" s="3" t="s">
        <v>47</v>
      </c>
      <c r="I138" s="5">
        <v>680</v>
      </c>
      <c r="J138" s="6">
        <v>1.2500000000000001E-2</v>
      </c>
      <c r="K138" s="7">
        <f t="shared" ref="K138:K171" si="6">I138*J138</f>
        <v>8.5</v>
      </c>
      <c r="L138" s="7">
        <f t="shared" ref="L138:L171" si="7">K138+I138</f>
        <v>688.5</v>
      </c>
      <c r="M138" s="7">
        <f t="shared" ref="M138:M171" si="8">L138+(L138*21%)</f>
        <v>833.08500000000004</v>
      </c>
      <c r="N138" s="17"/>
      <c r="O138"/>
      <c r="P138"/>
      <c r="Q138"/>
    </row>
    <row r="139" spans="1:17" s="13" customFormat="1" ht="13.5" customHeight="1" x14ac:dyDescent="0.3">
      <c r="A139" s="14"/>
      <c r="B139" s="3" t="s">
        <v>9</v>
      </c>
      <c r="C139" s="3" t="s">
        <v>117</v>
      </c>
      <c r="D139" s="3" t="s">
        <v>11</v>
      </c>
      <c r="E139" s="16" t="s">
        <v>139</v>
      </c>
      <c r="F139" s="3" t="s">
        <v>140</v>
      </c>
      <c r="G139" s="4" t="s">
        <v>27</v>
      </c>
      <c r="H139" s="3" t="s">
        <v>163</v>
      </c>
      <c r="I139" s="5">
        <v>900</v>
      </c>
      <c r="J139" s="6">
        <v>1.2500000000000001E-2</v>
      </c>
      <c r="K139" s="7">
        <f t="shared" si="6"/>
        <v>11.25</v>
      </c>
      <c r="L139" s="7">
        <f t="shared" si="7"/>
        <v>911.25</v>
      </c>
      <c r="M139" s="7">
        <f t="shared" si="8"/>
        <v>1102.6125</v>
      </c>
      <c r="N139"/>
      <c r="O139"/>
      <c r="P139"/>
      <c r="Q139"/>
    </row>
    <row r="140" spans="1:17" s="13" customFormat="1" ht="13.5" customHeight="1" x14ac:dyDescent="0.3">
      <c r="A140" s="14"/>
      <c r="B140" s="3" t="s">
        <v>9</v>
      </c>
      <c r="C140" s="3" t="s">
        <v>116</v>
      </c>
      <c r="D140" s="3" t="s">
        <v>11</v>
      </c>
      <c r="E140" s="16" t="s">
        <v>34</v>
      </c>
      <c r="F140" s="3" t="s">
        <v>53</v>
      </c>
      <c r="G140" s="4" t="s">
        <v>55</v>
      </c>
      <c r="H140" s="3" t="s">
        <v>164</v>
      </c>
      <c r="I140" s="5">
        <v>134.48275862068965</v>
      </c>
      <c r="J140" s="6">
        <v>1.2500000000000001E-2</v>
      </c>
      <c r="K140" s="7">
        <f t="shared" si="6"/>
        <v>1.6810344827586208</v>
      </c>
      <c r="L140" s="7">
        <f t="shared" si="7"/>
        <v>136.16379310344828</v>
      </c>
      <c r="M140" s="7">
        <f t="shared" si="8"/>
        <v>164.75818965517243</v>
      </c>
      <c r="N140"/>
      <c r="O140"/>
      <c r="P140"/>
      <c r="Q140"/>
    </row>
    <row r="141" spans="1:17" ht="13.5" customHeight="1" x14ac:dyDescent="0.3">
      <c r="B141" s="3" t="s">
        <v>9</v>
      </c>
      <c r="C141" s="3" t="s">
        <v>116</v>
      </c>
      <c r="D141" s="3" t="s">
        <v>11</v>
      </c>
      <c r="E141" s="16" t="s">
        <v>34</v>
      </c>
      <c r="F141" s="3" t="s">
        <v>53</v>
      </c>
      <c r="G141" s="4" t="s">
        <v>27</v>
      </c>
      <c r="H141" s="3" t="s">
        <v>164</v>
      </c>
      <c r="I141" s="5">
        <v>165.52</v>
      </c>
      <c r="J141" s="6">
        <v>1.2500000000000001E-2</v>
      </c>
      <c r="K141" s="7">
        <f t="shared" si="6"/>
        <v>2.0690000000000004</v>
      </c>
      <c r="L141" s="7">
        <f t="shared" si="7"/>
        <v>167.589</v>
      </c>
      <c r="M141" s="7">
        <f t="shared" si="8"/>
        <v>202.78269</v>
      </c>
    </row>
    <row r="142" spans="1:17" ht="13.5" customHeight="1" x14ac:dyDescent="0.3">
      <c r="B142" s="3" t="s">
        <v>9</v>
      </c>
      <c r="C142" s="3" t="s">
        <v>110</v>
      </c>
      <c r="D142" s="3" t="s">
        <v>11</v>
      </c>
      <c r="E142" s="16" t="s">
        <v>34</v>
      </c>
      <c r="F142" s="3" t="s">
        <v>53</v>
      </c>
      <c r="G142" s="4" t="s">
        <v>55</v>
      </c>
      <c r="H142" s="3" t="s">
        <v>165</v>
      </c>
      <c r="I142" s="5">
        <v>130</v>
      </c>
      <c r="J142" s="6">
        <v>1.2500000000000001E-2</v>
      </c>
      <c r="K142" s="7">
        <f t="shared" si="6"/>
        <v>1.625</v>
      </c>
      <c r="L142" s="7">
        <f t="shared" si="7"/>
        <v>131.625</v>
      </c>
      <c r="M142" s="7">
        <f t="shared" si="8"/>
        <v>159.26625000000001</v>
      </c>
    </row>
    <row r="143" spans="1:17" ht="13.5" customHeight="1" x14ac:dyDescent="0.3">
      <c r="B143" s="3" t="s">
        <v>9</v>
      </c>
      <c r="C143" s="3" t="s">
        <v>110</v>
      </c>
      <c r="D143" s="3" t="s">
        <v>11</v>
      </c>
      <c r="E143" s="16" t="s">
        <v>34</v>
      </c>
      <c r="F143" s="3" t="s">
        <v>53</v>
      </c>
      <c r="G143" s="4" t="s">
        <v>27</v>
      </c>
      <c r="H143" s="3" t="s">
        <v>165</v>
      </c>
      <c r="I143" s="5">
        <v>20</v>
      </c>
      <c r="J143" s="6">
        <v>1.2500000000000001E-2</v>
      </c>
      <c r="K143" s="7">
        <f t="shared" si="6"/>
        <v>0.25</v>
      </c>
      <c r="L143" s="7">
        <f t="shared" si="7"/>
        <v>20.25</v>
      </c>
      <c r="M143" s="7">
        <f t="shared" si="8"/>
        <v>24.502499999999998</v>
      </c>
    </row>
    <row r="144" spans="1:17" ht="13.5" customHeight="1" x14ac:dyDescent="0.3">
      <c r="B144" s="3" t="s">
        <v>9</v>
      </c>
      <c r="C144" s="3" t="s">
        <v>110</v>
      </c>
      <c r="D144" s="3" t="s">
        <v>11</v>
      </c>
      <c r="E144" s="16" t="s">
        <v>34</v>
      </c>
      <c r="F144" s="3" t="s">
        <v>53</v>
      </c>
      <c r="G144" s="4" t="s">
        <v>55</v>
      </c>
      <c r="H144" s="3" t="s">
        <v>54</v>
      </c>
      <c r="I144" s="5">
        <v>130</v>
      </c>
      <c r="J144" s="6">
        <v>1.2500000000000001E-2</v>
      </c>
      <c r="K144" s="7">
        <f t="shared" si="6"/>
        <v>1.625</v>
      </c>
      <c r="L144" s="7">
        <f t="shared" si="7"/>
        <v>131.625</v>
      </c>
      <c r="M144" s="7">
        <f t="shared" si="8"/>
        <v>159.26625000000001</v>
      </c>
      <c r="N144" s="13"/>
    </row>
    <row r="145" spans="1:17" ht="13.5" customHeight="1" x14ac:dyDescent="0.3">
      <c r="B145" s="3" t="s">
        <v>9</v>
      </c>
      <c r="C145" s="3" t="s">
        <v>110</v>
      </c>
      <c r="D145" s="3" t="s">
        <v>11</v>
      </c>
      <c r="E145" s="16" t="s">
        <v>34</v>
      </c>
      <c r="F145" s="3" t="s">
        <v>53</v>
      </c>
      <c r="G145" s="4" t="s">
        <v>27</v>
      </c>
      <c r="H145" s="3" t="s">
        <v>54</v>
      </c>
      <c r="I145" s="5">
        <v>20</v>
      </c>
      <c r="J145" s="6">
        <v>1.2500000000000001E-2</v>
      </c>
      <c r="K145" s="7">
        <f t="shared" si="6"/>
        <v>0.25</v>
      </c>
      <c r="L145" s="7">
        <f t="shared" si="7"/>
        <v>20.25</v>
      </c>
      <c r="M145" s="7">
        <f t="shared" si="8"/>
        <v>24.502499999999998</v>
      </c>
    </row>
    <row r="146" spans="1:17" ht="13.5" customHeight="1" x14ac:dyDescent="0.3">
      <c r="B146" s="3" t="s">
        <v>9</v>
      </c>
      <c r="C146" s="3" t="s">
        <v>110</v>
      </c>
      <c r="D146" s="3" t="s">
        <v>11</v>
      </c>
      <c r="E146" s="16" t="s">
        <v>34</v>
      </c>
      <c r="F146" s="3" t="s">
        <v>53</v>
      </c>
      <c r="G146" s="4" t="s">
        <v>27</v>
      </c>
      <c r="H146" s="3" t="s">
        <v>156</v>
      </c>
      <c r="I146" s="5">
        <v>150</v>
      </c>
      <c r="J146" s="6">
        <v>1.2500000000000001E-2</v>
      </c>
      <c r="K146" s="7">
        <f t="shared" si="6"/>
        <v>1.875</v>
      </c>
      <c r="L146" s="7">
        <f t="shared" si="7"/>
        <v>151.875</v>
      </c>
      <c r="M146" s="7">
        <f t="shared" si="8"/>
        <v>183.76875000000001</v>
      </c>
    </row>
    <row r="147" spans="1:17" ht="13.5" customHeight="1" x14ac:dyDescent="0.3">
      <c r="B147" s="3" t="s">
        <v>9</v>
      </c>
      <c r="C147" s="3" t="s">
        <v>118</v>
      </c>
      <c r="D147" s="3" t="s">
        <v>11</v>
      </c>
      <c r="E147" s="16" t="s">
        <v>34</v>
      </c>
      <c r="F147" s="3" t="s">
        <v>53</v>
      </c>
      <c r="G147" s="4" t="s">
        <v>27</v>
      </c>
      <c r="H147" s="3" t="s">
        <v>164</v>
      </c>
      <c r="I147" s="5">
        <v>1091.29</v>
      </c>
      <c r="J147" s="6">
        <v>1.2500000000000001E-2</v>
      </c>
      <c r="K147" s="7">
        <f t="shared" si="6"/>
        <v>13.641125000000001</v>
      </c>
      <c r="L147" s="7">
        <f t="shared" si="7"/>
        <v>1104.9311250000001</v>
      </c>
      <c r="M147" s="7">
        <f t="shared" si="8"/>
        <v>1336.96666125</v>
      </c>
    </row>
    <row r="148" spans="1:17" ht="13.5" customHeight="1" x14ac:dyDescent="0.3">
      <c r="B148" s="18" t="s">
        <v>9</v>
      </c>
      <c r="C148" s="3" t="s">
        <v>117</v>
      </c>
      <c r="D148" s="18" t="s">
        <v>19</v>
      </c>
      <c r="E148" s="18" t="s">
        <v>141</v>
      </c>
      <c r="F148" s="18" t="s">
        <v>142</v>
      </c>
      <c r="G148" s="4" t="s">
        <v>27</v>
      </c>
      <c r="H148" s="3" t="s">
        <v>166</v>
      </c>
      <c r="I148" s="5">
        <v>2900</v>
      </c>
      <c r="J148" s="6">
        <v>1.2500000000000001E-2</v>
      </c>
      <c r="K148" s="7">
        <f t="shared" si="6"/>
        <v>36.25</v>
      </c>
      <c r="L148" s="7">
        <f t="shared" si="7"/>
        <v>2936.25</v>
      </c>
      <c r="M148" s="7">
        <f t="shared" si="8"/>
        <v>3552.8625000000002</v>
      </c>
    </row>
    <row r="149" spans="1:17" ht="13.5" customHeight="1" x14ac:dyDescent="0.3">
      <c r="B149" s="3" t="s">
        <v>9</v>
      </c>
      <c r="C149" s="3" t="s">
        <v>118</v>
      </c>
      <c r="D149" s="3" t="s">
        <v>19</v>
      </c>
      <c r="E149" s="3" t="s">
        <v>70</v>
      </c>
      <c r="F149" s="3" t="s">
        <v>74</v>
      </c>
      <c r="G149" s="4" t="s">
        <v>27</v>
      </c>
      <c r="H149" s="3" t="s">
        <v>148</v>
      </c>
      <c r="I149" s="5">
        <v>550</v>
      </c>
      <c r="J149" s="6">
        <v>1.2500000000000001E-2</v>
      </c>
      <c r="K149" s="7">
        <f t="shared" si="6"/>
        <v>6.875</v>
      </c>
      <c r="L149" s="7">
        <f t="shared" si="7"/>
        <v>556.875</v>
      </c>
      <c r="M149" s="7">
        <f t="shared" si="8"/>
        <v>673.81875000000002</v>
      </c>
    </row>
    <row r="150" spans="1:17" ht="13.5" customHeight="1" x14ac:dyDescent="0.3">
      <c r="B150" s="3" t="s">
        <v>9</v>
      </c>
      <c r="C150" s="3" t="s">
        <v>118</v>
      </c>
      <c r="D150" s="3" t="s">
        <v>19</v>
      </c>
      <c r="E150" s="3" t="s">
        <v>70</v>
      </c>
      <c r="F150" s="3" t="s">
        <v>74</v>
      </c>
      <c r="G150" s="4" t="s">
        <v>27</v>
      </c>
      <c r="H150" s="3" t="s">
        <v>148</v>
      </c>
      <c r="I150" s="5">
        <v>550</v>
      </c>
      <c r="J150" s="6">
        <v>1.2500000000000001E-2</v>
      </c>
      <c r="K150" s="7">
        <f t="shared" si="6"/>
        <v>6.875</v>
      </c>
      <c r="L150" s="7">
        <f t="shared" si="7"/>
        <v>556.875</v>
      </c>
      <c r="M150" s="7">
        <f t="shared" si="8"/>
        <v>673.81875000000002</v>
      </c>
    </row>
    <row r="151" spans="1:17" ht="13.5" customHeight="1" x14ac:dyDescent="0.3">
      <c r="B151" s="3" t="s">
        <v>9</v>
      </c>
      <c r="C151" s="3" t="s">
        <v>118</v>
      </c>
      <c r="D151" s="3" t="s">
        <v>19</v>
      </c>
      <c r="E151" s="16" t="s">
        <v>70</v>
      </c>
      <c r="F151" s="3" t="s">
        <v>75</v>
      </c>
      <c r="G151" s="4" t="s">
        <v>27</v>
      </c>
      <c r="H151" s="3" t="s">
        <v>152</v>
      </c>
      <c r="I151" s="5">
        <v>575</v>
      </c>
      <c r="J151" s="6">
        <v>1.2500000000000001E-2</v>
      </c>
      <c r="K151" s="7">
        <f t="shared" si="6"/>
        <v>7.1875</v>
      </c>
      <c r="L151" s="7">
        <f t="shared" si="7"/>
        <v>582.1875</v>
      </c>
      <c r="M151" s="7">
        <f t="shared" si="8"/>
        <v>704.44687499999998</v>
      </c>
    </row>
    <row r="152" spans="1:17" ht="13.5" customHeight="1" x14ac:dyDescent="0.3">
      <c r="B152" s="3" t="s">
        <v>9</v>
      </c>
      <c r="C152" s="3" t="s">
        <v>118</v>
      </c>
      <c r="D152" s="3" t="s">
        <v>19</v>
      </c>
      <c r="E152" s="16" t="s">
        <v>70</v>
      </c>
      <c r="F152" s="3" t="s">
        <v>75</v>
      </c>
      <c r="G152" s="4" t="s">
        <v>27</v>
      </c>
      <c r="H152" s="3" t="s">
        <v>152</v>
      </c>
      <c r="I152" s="5">
        <v>575</v>
      </c>
      <c r="J152" s="6">
        <v>1.2500000000000001E-2</v>
      </c>
      <c r="K152" s="7">
        <f t="shared" si="6"/>
        <v>7.1875</v>
      </c>
      <c r="L152" s="7">
        <f t="shared" si="7"/>
        <v>582.1875</v>
      </c>
      <c r="M152" s="7">
        <f t="shared" si="8"/>
        <v>704.44687499999998</v>
      </c>
    </row>
    <row r="153" spans="1:17" ht="13.5" customHeight="1" x14ac:dyDescent="0.3">
      <c r="B153" s="3" t="s">
        <v>9</v>
      </c>
      <c r="C153" s="3" t="s">
        <v>118</v>
      </c>
      <c r="D153" s="3" t="s">
        <v>19</v>
      </c>
      <c r="E153" s="16" t="s">
        <v>70</v>
      </c>
      <c r="F153" s="3" t="s">
        <v>75</v>
      </c>
      <c r="G153" s="4" t="s">
        <v>27</v>
      </c>
      <c r="H153" s="3" t="s">
        <v>152</v>
      </c>
      <c r="I153" s="5">
        <v>575</v>
      </c>
      <c r="J153" s="6">
        <v>1.2500000000000001E-2</v>
      </c>
      <c r="K153" s="7">
        <f t="shared" si="6"/>
        <v>7.1875</v>
      </c>
      <c r="L153" s="7">
        <f t="shared" si="7"/>
        <v>582.1875</v>
      </c>
      <c r="M153" s="7">
        <f t="shared" si="8"/>
        <v>704.44687499999998</v>
      </c>
    </row>
    <row r="154" spans="1:17" ht="13.5" customHeight="1" x14ac:dyDescent="0.3">
      <c r="B154" s="3" t="s">
        <v>9</v>
      </c>
      <c r="C154" s="3" t="s">
        <v>118</v>
      </c>
      <c r="D154" s="3" t="s">
        <v>19</v>
      </c>
      <c r="E154" s="3" t="s">
        <v>44</v>
      </c>
      <c r="F154" s="3" t="s">
        <v>45</v>
      </c>
      <c r="G154" s="4" t="s">
        <v>27</v>
      </c>
      <c r="H154" s="3" t="s">
        <v>150</v>
      </c>
      <c r="I154" s="5">
        <v>1499</v>
      </c>
      <c r="J154" s="6">
        <v>1.2500000000000001E-2</v>
      </c>
      <c r="K154" s="7">
        <f t="shared" si="6"/>
        <v>18.737500000000001</v>
      </c>
      <c r="L154" s="7">
        <f t="shared" si="7"/>
        <v>1517.7375</v>
      </c>
      <c r="M154" s="7">
        <f t="shared" si="8"/>
        <v>1836.4623750000001</v>
      </c>
    </row>
    <row r="155" spans="1:17" ht="13.5" customHeight="1" x14ac:dyDescent="0.3">
      <c r="B155" s="3" t="s">
        <v>9</v>
      </c>
      <c r="C155" s="3" t="s">
        <v>118</v>
      </c>
      <c r="D155" s="3" t="s">
        <v>19</v>
      </c>
      <c r="E155" s="3" t="s">
        <v>82</v>
      </c>
      <c r="F155" s="3" t="s">
        <v>83</v>
      </c>
      <c r="G155" s="4" t="s">
        <v>27</v>
      </c>
      <c r="H155" s="18" t="s">
        <v>150</v>
      </c>
      <c r="I155" s="5">
        <v>1170</v>
      </c>
      <c r="J155" s="6">
        <v>1.2500000000000001E-2</v>
      </c>
      <c r="K155" s="7">
        <f t="shared" si="6"/>
        <v>14.625</v>
      </c>
      <c r="L155" s="7">
        <f t="shared" si="7"/>
        <v>1184.625</v>
      </c>
      <c r="M155" s="7">
        <f t="shared" si="8"/>
        <v>1433.39625</v>
      </c>
    </row>
    <row r="156" spans="1:17" ht="13.5" customHeight="1" x14ac:dyDescent="0.3">
      <c r="A156" s="13"/>
      <c r="B156" s="3" t="s">
        <v>9</v>
      </c>
      <c r="C156" s="3" t="s">
        <v>118</v>
      </c>
      <c r="D156" s="3" t="s">
        <v>19</v>
      </c>
      <c r="E156" s="3" t="s">
        <v>67</v>
      </c>
      <c r="F156" s="3" t="s">
        <v>67</v>
      </c>
      <c r="G156" s="4" t="s">
        <v>27</v>
      </c>
      <c r="H156" s="3" t="s">
        <v>159</v>
      </c>
      <c r="I156" s="5">
        <v>420</v>
      </c>
      <c r="J156" s="6">
        <v>1.2500000000000001E-2</v>
      </c>
      <c r="K156" s="7">
        <f t="shared" si="6"/>
        <v>5.25</v>
      </c>
      <c r="L156" s="7">
        <f t="shared" si="7"/>
        <v>425.25</v>
      </c>
      <c r="M156" s="7">
        <f t="shared" si="8"/>
        <v>514.55250000000001</v>
      </c>
      <c r="N156" s="13"/>
      <c r="O156" s="13"/>
      <c r="P156" s="13"/>
      <c r="Q156" s="13"/>
    </row>
    <row r="157" spans="1:17" s="17" customFormat="1" ht="13.5" customHeight="1" x14ac:dyDescent="0.3">
      <c r="A157" s="13"/>
      <c r="B157" s="3" t="s">
        <v>9</v>
      </c>
      <c r="C157" s="3" t="s">
        <v>118</v>
      </c>
      <c r="D157" s="3" t="s">
        <v>19</v>
      </c>
      <c r="E157" s="3" t="s">
        <v>59</v>
      </c>
      <c r="F157" s="3" t="s">
        <v>59</v>
      </c>
      <c r="G157" s="4" t="s">
        <v>27</v>
      </c>
      <c r="H157" s="3" t="s">
        <v>152</v>
      </c>
      <c r="I157" s="5">
        <v>350</v>
      </c>
      <c r="J157" s="6">
        <v>1.2500000000000001E-2</v>
      </c>
      <c r="K157" s="7">
        <f t="shared" si="6"/>
        <v>4.375</v>
      </c>
      <c r="L157" s="7">
        <f t="shared" si="7"/>
        <v>354.375</v>
      </c>
      <c r="M157" s="7">
        <f t="shared" si="8"/>
        <v>428.79374999999999</v>
      </c>
      <c r="N157" s="13"/>
      <c r="O157" s="13"/>
      <c r="P157" s="13"/>
      <c r="Q157" s="13"/>
    </row>
    <row r="158" spans="1:17" ht="13.5" customHeight="1" x14ac:dyDescent="0.3">
      <c r="B158" s="3" t="s">
        <v>9</v>
      </c>
      <c r="C158" s="3" t="s">
        <v>118</v>
      </c>
      <c r="D158" s="3" t="s">
        <v>11</v>
      </c>
      <c r="E158" s="16" t="s">
        <v>87</v>
      </c>
      <c r="F158" s="3" t="s">
        <v>88</v>
      </c>
      <c r="G158" s="10" t="s">
        <v>27</v>
      </c>
      <c r="H158" s="9" t="s">
        <v>47</v>
      </c>
      <c r="I158" s="11">
        <v>725</v>
      </c>
      <c r="J158" s="6">
        <v>1.2500000000000001E-2</v>
      </c>
      <c r="K158" s="7">
        <f t="shared" si="6"/>
        <v>9.0625</v>
      </c>
      <c r="L158" s="7">
        <f t="shared" si="7"/>
        <v>734.0625</v>
      </c>
      <c r="M158" s="7">
        <f t="shared" si="8"/>
        <v>888.21562500000005</v>
      </c>
    </row>
    <row r="159" spans="1:17" ht="13.5" customHeight="1" x14ac:dyDescent="0.3">
      <c r="A159" s="13"/>
      <c r="B159" s="3" t="s">
        <v>9</v>
      </c>
      <c r="C159" s="3" t="s">
        <v>118</v>
      </c>
      <c r="D159" s="3" t="s">
        <v>11</v>
      </c>
      <c r="E159" s="16" t="s">
        <v>70</v>
      </c>
      <c r="F159" s="3" t="s">
        <v>130</v>
      </c>
      <c r="G159" s="10" t="s">
        <v>27</v>
      </c>
      <c r="H159" s="9" t="s">
        <v>151</v>
      </c>
      <c r="I159" s="11">
        <v>2175</v>
      </c>
      <c r="J159" s="6">
        <v>1.2500000000000001E-2</v>
      </c>
      <c r="K159" s="7">
        <f t="shared" si="6"/>
        <v>27.1875</v>
      </c>
      <c r="L159" s="7">
        <f t="shared" si="7"/>
        <v>2202.1875</v>
      </c>
      <c r="M159" s="7">
        <f t="shared" si="8"/>
        <v>2664.6468749999999</v>
      </c>
      <c r="N159" s="13"/>
      <c r="O159" s="13"/>
      <c r="P159" s="13"/>
      <c r="Q159" s="13"/>
    </row>
    <row r="160" spans="1:17" ht="13.5" customHeight="1" x14ac:dyDescent="0.3">
      <c r="B160" s="3" t="s">
        <v>9</v>
      </c>
      <c r="C160" s="3" t="s">
        <v>118</v>
      </c>
      <c r="D160" s="3" t="s">
        <v>11</v>
      </c>
      <c r="E160" s="3" t="s">
        <v>82</v>
      </c>
      <c r="F160" s="3" t="s">
        <v>120</v>
      </c>
      <c r="G160" s="4" t="s">
        <v>27</v>
      </c>
      <c r="H160" s="3" t="s">
        <v>47</v>
      </c>
      <c r="I160" s="5">
        <v>1062.5</v>
      </c>
      <c r="J160" s="6">
        <v>1.2500000000000001E-2</v>
      </c>
      <c r="K160" s="7">
        <f t="shared" si="6"/>
        <v>13.28125</v>
      </c>
      <c r="L160" s="7">
        <f t="shared" si="7"/>
        <v>1075.78125</v>
      </c>
      <c r="M160" s="7">
        <f t="shared" si="8"/>
        <v>1301.6953125</v>
      </c>
    </row>
    <row r="161" spans="1:17" ht="13.5" customHeight="1" x14ac:dyDescent="0.3">
      <c r="A161" s="13"/>
      <c r="B161" s="3" t="s">
        <v>9</v>
      </c>
      <c r="C161" s="3" t="s">
        <v>118</v>
      </c>
      <c r="D161" s="3" t="s">
        <v>11</v>
      </c>
      <c r="E161" s="3" t="s">
        <v>44</v>
      </c>
      <c r="F161" s="3" t="s">
        <v>119</v>
      </c>
      <c r="G161" s="4" t="s">
        <v>27</v>
      </c>
      <c r="H161" s="3" t="s">
        <v>47</v>
      </c>
      <c r="I161" s="5">
        <v>938</v>
      </c>
      <c r="J161" s="6">
        <v>1.2500000000000001E-2</v>
      </c>
      <c r="K161" s="7">
        <f t="shared" si="6"/>
        <v>11.725000000000001</v>
      </c>
      <c r="L161" s="7">
        <f t="shared" si="7"/>
        <v>949.72500000000002</v>
      </c>
      <c r="M161" s="7">
        <f t="shared" si="8"/>
        <v>1149.16725</v>
      </c>
      <c r="O161" s="13"/>
      <c r="P161" s="13"/>
      <c r="Q161" s="13"/>
    </row>
    <row r="162" spans="1:17" ht="13.5" customHeight="1" x14ac:dyDescent="0.3">
      <c r="A162" s="13"/>
      <c r="B162" s="3" t="s">
        <v>9</v>
      </c>
      <c r="C162" s="3" t="s">
        <v>118</v>
      </c>
      <c r="D162" s="3" t="s">
        <v>11</v>
      </c>
      <c r="E162" s="18" t="s">
        <v>143</v>
      </c>
      <c r="F162" s="3" t="s">
        <v>144</v>
      </c>
      <c r="G162" s="4" t="s">
        <v>27</v>
      </c>
      <c r="H162" s="3" t="s">
        <v>47</v>
      </c>
      <c r="I162" s="5">
        <v>350</v>
      </c>
      <c r="J162" s="6">
        <v>1.2500000000000001E-2</v>
      </c>
      <c r="K162" s="7">
        <f t="shared" si="6"/>
        <v>4.375</v>
      </c>
      <c r="L162" s="7">
        <f t="shared" si="7"/>
        <v>354.375</v>
      </c>
      <c r="M162" s="7">
        <f t="shared" si="8"/>
        <v>428.79374999999999</v>
      </c>
      <c r="N162" s="13"/>
      <c r="O162" s="13"/>
      <c r="P162" s="13"/>
      <c r="Q162" s="13"/>
    </row>
    <row r="163" spans="1:17" ht="13.5" customHeight="1" x14ac:dyDescent="0.3">
      <c r="A163" s="13"/>
      <c r="B163" s="3" t="s">
        <v>9</v>
      </c>
      <c r="C163" s="3" t="s">
        <v>118</v>
      </c>
      <c r="D163" s="3" t="s">
        <v>11</v>
      </c>
      <c r="E163" s="3" t="s">
        <v>89</v>
      </c>
      <c r="F163" s="3" t="s">
        <v>89</v>
      </c>
      <c r="G163" s="4" t="s">
        <v>27</v>
      </c>
      <c r="H163" s="3" t="s">
        <v>147</v>
      </c>
      <c r="I163" s="5">
        <v>250</v>
      </c>
      <c r="J163" s="6">
        <v>1.2500000000000001E-2</v>
      </c>
      <c r="K163" s="7">
        <f t="shared" si="6"/>
        <v>3.125</v>
      </c>
      <c r="L163" s="7">
        <f t="shared" si="7"/>
        <v>253.125</v>
      </c>
      <c r="M163" s="7">
        <f t="shared" si="8"/>
        <v>306.28125</v>
      </c>
      <c r="N163" s="13"/>
      <c r="O163" s="13"/>
      <c r="P163" s="13"/>
      <c r="Q163" s="13"/>
    </row>
    <row r="164" spans="1:17" ht="13.5" customHeight="1" x14ac:dyDescent="0.3">
      <c r="A164" s="13"/>
      <c r="B164" s="3" t="s">
        <v>9</v>
      </c>
      <c r="C164" s="3" t="s">
        <v>118</v>
      </c>
      <c r="D164" s="3" t="s">
        <v>11</v>
      </c>
      <c r="E164" s="18" t="s">
        <v>50</v>
      </c>
      <c r="F164" s="3" t="s">
        <v>50</v>
      </c>
      <c r="G164" s="4" t="s">
        <v>27</v>
      </c>
      <c r="H164" s="3" t="s">
        <v>47</v>
      </c>
      <c r="I164" s="5">
        <v>400</v>
      </c>
      <c r="J164" s="6">
        <v>1.2500000000000001E-2</v>
      </c>
      <c r="K164" s="7">
        <f t="shared" si="6"/>
        <v>5</v>
      </c>
      <c r="L164" s="7">
        <f t="shared" si="7"/>
        <v>405</v>
      </c>
      <c r="M164" s="7">
        <f t="shared" si="8"/>
        <v>490.05</v>
      </c>
      <c r="O164" s="13"/>
      <c r="P164" s="13"/>
      <c r="Q164" s="13"/>
    </row>
    <row r="165" spans="1:17" s="13" customFormat="1" ht="13.5" customHeight="1" x14ac:dyDescent="0.3">
      <c r="A165"/>
      <c r="B165" s="3" t="s">
        <v>9</v>
      </c>
      <c r="C165" s="3" t="s">
        <v>118</v>
      </c>
      <c r="D165" s="3" t="s">
        <v>11</v>
      </c>
      <c r="E165" s="3" t="s">
        <v>13</v>
      </c>
      <c r="F165" s="3" t="s">
        <v>13</v>
      </c>
      <c r="G165" s="4" t="s">
        <v>27</v>
      </c>
      <c r="H165" s="3" t="s">
        <v>47</v>
      </c>
      <c r="I165" s="5">
        <v>225</v>
      </c>
      <c r="J165" s="6">
        <v>1.2500000000000001E-2</v>
      </c>
      <c r="K165" s="7">
        <f t="shared" si="6"/>
        <v>2.8125</v>
      </c>
      <c r="L165" s="7">
        <f t="shared" si="7"/>
        <v>227.8125</v>
      </c>
      <c r="M165" s="7">
        <f t="shared" si="8"/>
        <v>275.65312499999999</v>
      </c>
      <c r="N165"/>
      <c r="O165"/>
      <c r="P165"/>
      <c r="Q165"/>
    </row>
    <row r="166" spans="1:17" s="13" customFormat="1" ht="13.5" customHeight="1" x14ac:dyDescent="0.3">
      <c r="B166" s="3" t="s">
        <v>9</v>
      </c>
      <c r="C166" s="3" t="s">
        <v>118</v>
      </c>
      <c r="D166" s="3" t="s">
        <v>11</v>
      </c>
      <c r="E166" s="18" t="s">
        <v>85</v>
      </c>
      <c r="F166" s="3" t="s">
        <v>131</v>
      </c>
      <c r="G166" s="4" t="s">
        <v>27</v>
      </c>
      <c r="H166" s="3" t="s">
        <v>47</v>
      </c>
      <c r="I166" s="5">
        <v>225</v>
      </c>
      <c r="J166" s="6">
        <v>1.2500000000000001E-2</v>
      </c>
      <c r="K166" s="7">
        <f t="shared" si="6"/>
        <v>2.8125</v>
      </c>
      <c r="L166" s="7">
        <f t="shared" si="7"/>
        <v>227.8125</v>
      </c>
      <c r="M166" s="7">
        <f t="shared" si="8"/>
        <v>275.65312499999999</v>
      </c>
      <c r="N166"/>
    </row>
    <row r="167" spans="1:17" s="13" customFormat="1" ht="13.5" customHeight="1" x14ac:dyDescent="0.3">
      <c r="A167"/>
      <c r="B167" s="3" t="s">
        <v>9</v>
      </c>
      <c r="C167" s="3" t="s">
        <v>118</v>
      </c>
      <c r="D167" s="3" t="s">
        <v>11</v>
      </c>
      <c r="E167" s="3" t="s">
        <v>79</v>
      </c>
      <c r="F167" s="3" t="s">
        <v>79</v>
      </c>
      <c r="G167" s="4" t="s">
        <v>27</v>
      </c>
      <c r="H167" s="3" t="s">
        <v>47</v>
      </c>
      <c r="I167" s="5">
        <v>300</v>
      </c>
      <c r="J167" s="6">
        <v>1.2500000000000001E-2</v>
      </c>
      <c r="K167" s="7">
        <f t="shared" si="6"/>
        <v>3.75</v>
      </c>
      <c r="L167" s="7">
        <f t="shared" si="7"/>
        <v>303.75</v>
      </c>
      <c r="M167" s="7">
        <f t="shared" si="8"/>
        <v>367.53750000000002</v>
      </c>
      <c r="O167"/>
      <c r="P167"/>
      <c r="Q167"/>
    </row>
    <row r="168" spans="1:17" s="13" customFormat="1" ht="13.5" customHeight="1" x14ac:dyDescent="0.3">
      <c r="A168"/>
      <c r="B168" s="3" t="s">
        <v>9</v>
      </c>
      <c r="C168" s="3" t="s">
        <v>118</v>
      </c>
      <c r="D168" s="3" t="s">
        <v>11</v>
      </c>
      <c r="E168" s="3" t="s">
        <v>57</v>
      </c>
      <c r="F168" s="3" t="s">
        <v>57</v>
      </c>
      <c r="G168" s="4" t="s">
        <v>27</v>
      </c>
      <c r="H168" s="3" t="s">
        <v>47</v>
      </c>
      <c r="I168" s="5">
        <v>225</v>
      </c>
      <c r="J168" s="6">
        <v>1.2500000000000001E-2</v>
      </c>
      <c r="K168" s="7">
        <f t="shared" si="6"/>
        <v>2.8125</v>
      </c>
      <c r="L168" s="7">
        <f t="shared" si="7"/>
        <v>227.8125</v>
      </c>
      <c r="M168" s="7">
        <f t="shared" si="8"/>
        <v>275.65312499999999</v>
      </c>
      <c r="N168"/>
      <c r="O168"/>
      <c r="P168"/>
      <c r="Q168"/>
    </row>
    <row r="169" spans="1:17" s="13" customFormat="1" ht="13.5" customHeight="1" x14ac:dyDescent="0.3">
      <c r="A169"/>
      <c r="B169" s="3" t="s">
        <v>9</v>
      </c>
      <c r="C169" s="3" t="s">
        <v>118</v>
      </c>
      <c r="D169" s="3" t="s">
        <v>11</v>
      </c>
      <c r="E169" s="3" t="s">
        <v>145</v>
      </c>
      <c r="F169" s="3" t="s">
        <v>145</v>
      </c>
      <c r="G169" s="4" t="s">
        <v>27</v>
      </c>
      <c r="H169" s="3" t="s">
        <v>81</v>
      </c>
      <c r="I169" s="5">
        <v>300</v>
      </c>
      <c r="J169" s="6">
        <v>1.2500000000000001E-2</v>
      </c>
      <c r="K169" s="7">
        <f t="shared" si="6"/>
        <v>3.75</v>
      </c>
      <c r="L169" s="7">
        <f t="shared" si="7"/>
        <v>303.75</v>
      </c>
      <c r="M169" s="7">
        <f t="shared" si="8"/>
        <v>367.53750000000002</v>
      </c>
      <c r="N169"/>
      <c r="O169"/>
      <c r="P169"/>
      <c r="Q169"/>
    </row>
    <row r="170" spans="1:17" s="13" customFormat="1" ht="13.5" customHeight="1" x14ac:dyDescent="0.3">
      <c r="A170"/>
      <c r="B170" s="3" t="s">
        <v>9</v>
      </c>
      <c r="C170" s="3" t="s">
        <v>118</v>
      </c>
      <c r="D170" s="3" t="s">
        <v>69</v>
      </c>
      <c r="E170" s="3" t="s">
        <v>70</v>
      </c>
      <c r="F170" s="3" t="s">
        <v>71</v>
      </c>
      <c r="G170" s="4" t="s">
        <v>27</v>
      </c>
      <c r="H170" s="3" t="s">
        <v>155</v>
      </c>
      <c r="I170" s="5">
        <v>60</v>
      </c>
      <c r="J170" s="6">
        <v>1.2500000000000001E-2</v>
      </c>
      <c r="K170" s="7">
        <f t="shared" si="6"/>
        <v>0.75</v>
      </c>
      <c r="L170" s="7">
        <f t="shared" si="7"/>
        <v>60.75</v>
      </c>
      <c r="M170" s="7">
        <f t="shared" si="8"/>
        <v>73.507499999999993</v>
      </c>
      <c r="O170"/>
      <c r="P170"/>
      <c r="Q170"/>
    </row>
    <row r="171" spans="1:17" s="13" customFormat="1" ht="13.5" customHeight="1" x14ac:dyDescent="0.3">
      <c r="A171"/>
      <c r="B171" s="3" t="s">
        <v>9</v>
      </c>
      <c r="C171" s="3" t="s">
        <v>118</v>
      </c>
      <c r="D171" s="3" t="s">
        <v>69</v>
      </c>
      <c r="E171" s="3" t="s">
        <v>70</v>
      </c>
      <c r="F171" s="3" t="s">
        <v>71</v>
      </c>
      <c r="G171" s="4" t="s">
        <v>27</v>
      </c>
      <c r="H171" s="3" t="s">
        <v>72</v>
      </c>
      <c r="I171" s="5">
        <v>10027.65</v>
      </c>
      <c r="J171" s="6">
        <v>1.2500000000000001E-2</v>
      </c>
      <c r="K171" s="7">
        <f t="shared" si="6"/>
        <v>125.345625</v>
      </c>
      <c r="L171" s="7">
        <f t="shared" si="7"/>
        <v>10152.995625</v>
      </c>
      <c r="M171" s="7">
        <f t="shared" si="8"/>
        <v>12285.124706249999</v>
      </c>
      <c r="N171"/>
      <c r="O171"/>
      <c r="P171"/>
      <c r="Q171"/>
    </row>
    <row r="183" spans="2:2" x14ac:dyDescent="0.3">
      <c r="B183" t="s">
        <v>167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 Inversions</vt:lpstr>
      <vt:lpstr>Graficos</vt:lpstr>
      <vt:lpstr>Campanya_Soporte</vt:lpstr>
      <vt:lpstr>Grup empresarial_Campanya</vt:lpstr>
      <vt:lpstr>Facturacion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Lola Rubio</dc:creator>
  <cp:lastModifiedBy>Maria Angela Fernandez Robles</cp:lastModifiedBy>
  <dcterms:created xsi:type="dcterms:W3CDTF">2024-01-18T14:24:08Z</dcterms:created>
  <dcterms:modified xsi:type="dcterms:W3CDTF">2025-01-10T12:43:08Z</dcterms:modified>
</cp:coreProperties>
</file>