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suaris\misdoc\SHEILA.MELGAREJO\DOCUMENTS\PLA DE TRESORERIA\"/>
    </mc:Choice>
  </mc:AlternateContent>
  <xr:revisionPtr revIDLastSave="0" documentId="13_ncr:1_{2D2C8877-AF26-4A60-8400-409D824BF1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K25" i="1"/>
  <c r="J25" i="1"/>
  <c r="I25" i="1"/>
  <c r="G25" i="1"/>
  <c r="F25" i="1"/>
  <c r="E25" i="1"/>
  <c r="D25" i="1"/>
  <c r="C25" i="1"/>
  <c r="B25" i="1"/>
  <c r="N24" i="1"/>
  <c r="L24" i="1"/>
  <c r="L25" i="1" s="1"/>
  <c r="H24" i="1"/>
  <c r="H25" i="1" s="1"/>
  <c r="N23" i="1"/>
  <c r="N22" i="1"/>
  <c r="N21" i="1"/>
  <c r="N20" i="1"/>
  <c r="N19" i="1"/>
  <c r="N18" i="1"/>
  <c r="N17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N12" i="1"/>
  <c r="N11" i="1"/>
  <c r="N10" i="1"/>
  <c r="N9" i="1"/>
  <c r="N8" i="1"/>
  <c r="H8" i="1"/>
  <c r="G8" i="1"/>
  <c r="N7" i="1"/>
  <c r="N6" i="1"/>
  <c r="B26" i="1" l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5" i="1"/>
  <c r="N15" i="1"/>
</calcChain>
</file>

<file path=xl/sharedStrings.xml><?xml version="1.0" encoding="utf-8"?>
<sst xmlns="http://schemas.openxmlformats.org/spreadsheetml/2006/main" count="38" uniqueCount="32">
  <si>
    <t>PLA TRESORERIA 2025</t>
  </si>
  <si>
    <t>SALDO INICIAL</t>
  </si>
  <si>
    <t>CAPITOL</t>
  </si>
  <si>
    <t>GENER</t>
  </si>
  <si>
    <t>FEBRER</t>
  </si>
  <si>
    <t xml:space="preserve">MARÇ 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</si>
  <si>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</si>
  <si>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</si>
  <si>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</si>
  <si>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</si>
  <si>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</si>
  <si>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</si>
  <si>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</si>
  <si>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</si>
  <si>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</si>
  <si>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</si>
  <si>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COBRAMENTS</t>
  </si>
  <si>
    <t>capitol I</t>
  </si>
  <si>
    <t>capitol II</t>
  </si>
  <si>
    <t>capitol III</t>
  </si>
  <si>
    <t>capitol IV</t>
  </si>
  <si>
    <t>capitol V</t>
  </si>
  <si>
    <t>capitol VII</t>
  </si>
  <si>
    <t>capitol VIII</t>
  </si>
  <si>
    <t>capitol IX</t>
  </si>
  <si>
    <t>Ingressos no pressupostaris</t>
  </si>
  <si>
    <t>total cobraments</t>
  </si>
  <si>
    <t>PAGAMENTS</t>
  </si>
  <si>
    <t>capitol VI</t>
  </si>
  <si>
    <t>Pagaments no pressupostaris</t>
  </si>
  <si>
    <t>total pagaments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</si>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</sst>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4" fontId="2" fillId="0" borderId="0" xfId="0" applyNumberFormat="1" applyFont="1"/>
    <xf numFmtId="4" fontId="1" fillId="0" borderId="0" xfId="0" applyNumberFormat="1" applyFont="1"/>
    <xf numFmtId="0" fontId="4" fillId="0" borderId="0" xfId="0" applyFont="1"/>
    <xf numFmtId="0" fontId="1" fillId="0" borderId="1" xfId="0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0" fontId="2" fillId="0" borderId="4" xfId="0" applyFont="1" applyBorder="1"/>
    <xf numFmtId="4" fontId="2" fillId="0" borderId="5" xfId="0" applyNumberFormat="1" applyFont="1" applyBorder="1"/>
    <xf numFmtId="0" fontId="2" fillId="0" borderId="6" xfId="0" applyFont="1" applyBorder="1"/>
    <xf numFmtId="4" fontId="2" fillId="0" borderId="7" xfId="0" applyNumberFormat="1" applyFont="1" applyBorder="1"/>
    <xf numFmtId="0" fontId="1" fillId="0" borderId="8" xfId="0" applyFont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0" fontId="1" fillId="2" borderId="8" xfId="0" applyFont="1" applyFill="1" applyBorder="1"/>
    <xf numFmtId="4" fontId="1" fillId="2" borderId="9" xfId="0" applyNumberFormat="1" applyFont="1" applyFill="1" applyBorder="1"/>
    <xf numFmtId="4" fontId="2" fillId="0" borderId="10" xfId="0" applyNumberFormat="1" applyFont="1" applyBorder="1"/>
    <xf numFmtId="0" fontId="3" fillId="0" borderId="4" xfId="0" applyFont="1" applyBorder="1"/>
    <xf numFmtId="4" fontId="0" fillId="0" borderId="0" xfId="0" applyNumberFormat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10" fontId="2" fillId="0" borderId="0" xfId="0" applyNumberFormat="1" applyFont="1"/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workbookViewId="0">
      <selection activeCell="B30" sqref="B30"/>
    </sheetView>
  </sheetViews>
  <sheetFormatPr baseColWidth="10" defaultColWidth="11.5546875" defaultRowHeight="14.4" x14ac:dyDescent="0.3"/>
  <cols>
    <col min="1" max="1" width="16.109375" customWidth="1"/>
    <col min="2" max="3" width="9.88671875" customWidth="1"/>
    <col min="4" max="7" width="9.6640625" customWidth="1"/>
    <col min="8" max="9" width="10" customWidth="1"/>
    <col min="10" max="11" width="9.6640625" customWidth="1"/>
    <col min="12" max="12" width="10.109375" customWidth="1"/>
    <col min="13" max="13" width="10.33203125" customWidth="1"/>
    <col min="14" max="14" width="10.5546875" customWidth="1"/>
  </cols>
  <sheetData>
    <row r="1" spans="1:14" s="4" customFormat="1" ht="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</row>
    <row r="2" spans="1:14" s="4" customFormat="1" ht="12" x14ac:dyDescent="0.25">
      <c r="A2" s="2"/>
      <c r="B2" s="2"/>
      <c r="C2" s="2"/>
      <c r="D2" s="2"/>
      <c r="E2" s="2"/>
      <c r="F2" s="2"/>
      <c r="G2" s="2"/>
      <c r="H2" s="2"/>
      <c r="I2" s="2"/>
      <c r="J2" s="3"/>
      <c r="K2" s="2"/>
      <c r="L2" s="2"/>
      <c r="M2" s="2"/>
      <c r="N2" s="5"/>
    </row>
    <row r="3" spans="1:14" s="7" customFormat="1" ht="12" x14ac:dyDescent="0.25">
      <c r="A3" s="1" t="s">
        <v>1</v>
      </c>
      <c r="B3" s="6">
        <v>5655104.3099999996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7" customFormat="1" ht="12.6" thickBot="1" x14ac:dyDescent="0.3">
      <c r="A4" s="1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</row>
    <row r="5" spans="1:14" s="4" customFormat="1" ht="10.95" customHeight="1" x14ac:dyDescent="0.25">
      <c r="A5" s="8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s="4" customFormat="1" ht="12" x14ac:dyDescent="0.25">
      <c r="A6" s="11" t="s">
        <v>17</v>
      </c>
      <c r="B6" s="5">
        <v>99850</v>
      </c>
      <c r="C6" s="5">
        <v>224708</v>
      </c>
      <c r="D6" s="5">
        <v>203579</v>
      </c>
      <c r="E6" s="5">
        <v>132554</v>
      </c>
      <c r="F6" s="5">
        <v>2380670</v>
      </c>
      <c r="G6" s="5">
        <v>507744</v>
      </c>
      <c r="H6" s="5">
        <v>1866718</v>
      </c>
      <c r="I6" s="5">
        <v>77156</v>
      </c>
      <c r="J6" s="5">
        <v>1477171</v>
      </c>
      <c r="K6" s="5">
        <v>401075</v>
      </c>
      <c r="L6" s="5">
        <v>5006018</v>
      </c>
      <c r="M6" s="5">
        <v>173482</v>
      </c>
      <c r="N6" s="12">
        <f t="shared" ref="N6:N14" si="0">SUM(B6:M6)</f>
        <v>12550725</v>
      </c>
    </row>
    <row r="7" spans="1:14" s="4" customFormat="1" ht="12" x14ac:dyDescent="0.25">
      <c r="A7" s="11" t="s">
        <v>18</v>
      </c>
      <c r="B7" s="5">
        <v>3365</v>
      </c>
      <c r="C7" s="5">
        <v>46175</v>
      </c>
      <c r="D7" s="5">
        <v>18477</v>
      </c>
      <c r="E7" s="5"/>
      <c r="F7" s="5">
        <v>1581</v>
      </c>
      <c r="G7" s="5">
        <v>41712</v>
      </c>
      <c r="H7" s="5">
        <v>14975</v>
      </c>
      <c r="I7" s="5">
        <v>418</v>
      </c>
      <c r="J7" s="5">
        <v>23039</v>
      </c>
      <c r="K7" s="5">
        <v>149980</v>
      </c>
      <c r="L7" s="5">
        <v>57343</v>
      </c>
      <c r="M7" s="5"/>
      <c r="N7" s="12">
        <f t="shared" si="0"/>
        <v>357065</v>
      </c>
    </row>
    <row r="8" spans="1:14" s="4" customFormat="1" ht="12" x14ac:dyDescent="0.25">
      <c r="A8" s="11" t="s">
        <v>19</v>
      </c>
      <c r="B8" s="5">
        <v>402000</v>
      </c>
      <c r="C8" s="5">
        <v>353090</v>
      </c>
      <c r="D8" s="5">
        <v>514486</v>
      </c>
      <c r="E8" s="5">
        <v>293395</v>
      </c>
      <c r="F8" s="5">
        <v>280204</v>
      </c>
      <c r="G8" s="5">
        <f>426030+900000</f>
        <v>1326030</v>
      </c>
      <c r="H8" s="5">
        <f>310775</f>
        <v>310775</v>
      </c>
      <c r="I8" s="5">
        <v>300210</v>
      </c>
      <c r="J8" s="5">
        <v>286195</v>
      </c>
      <c r="K8" s="5">
        <v>317510</v>
      </c>
      <c r="L8" s="5">
        <v>303693</v>
      </c>
      <c r="M8" s="5">
        <v>300000</v>
      </c>
      <c r="N8" s="12">
        <f t="shared" si="0"/>
        <v>4987588</v>
      </c>
    </row>
    <row r="9" spans="1:14" s="4" customFormat="1" ht="12" x14ac:dyDescent="0.25">
      <c r="A9" s="11" t="s">
        <v>20</v>
      </c>
      <c r="B9" s="5">
        <v>297645</v>
      </c>
      <c r="C9" s="5">
        <v>356380</v>
      </c>
      <c r="D9" s="5">
        <v>260000</v>
      </c>
      <c r="E9" s="5">
        <v>335080</v>
      </c>
      <c r="F9" s="5">
        <v>392993</v>
      </c>
      <c r="G9" s="5">
        <v>553822</v>
      </c>
      <c r="H9" s="5">
        <v>1113730</v>
      </c>
      <c r="I9" s="5">
        <v>363623</v>
      </c>
      <c r="J9" s="5">
        <v>342275</v>
      </c>
      <c r="K9" s="5">
        <v>442084</v>
      </c>
      <c r="L9" s="5">
        <v>588780</v>
      </c>
      <c r="M9" s="5">
        <v>230990</v>
      </c>
      <c r="N9" s="12">
        <f t="shared" si="0"/>
        <v>5277402</v>
      </c>
    </row>
    <row r="10" spans="1:14" s="4" customFormat="1" ht="12" x14ac:dyDescent="0.25">
      <c r="A10" s="11" t="s">
        <v>21</v>
      </c>
      <c r="B10" s="5">
        <v>1000</v>
      </c>
      <c r="C10" s="5">
        <v>1000</v>
      </c>
      <c r="D10" s="5">
        <v>1000</v>
      </c>
      <c r="E10" s="5">
        <v>1000</v>
      </c>
      <c r="F10" s="5">
        <v>1000</v>
      </c>
      <c r="G10" s="5">
        <v>500</v>
      </c>
      <c r="H10" s="5">
        <v>500</v>
      </c>
      <c r="I10" s="5">
        <v>500</v>
      </c>
      <c r="J10" s="5">
        <v>1000</v>
      </c>
      <c r="K10" s="5">
        <v>1000</v>
      </c>
      <c r="L10" s="5">
        <v>1000</v>
      </c>
      <c r="M10" s="5">
        <v>500</v>
      </c>
      <c r="N10" s="12">
        <f t="shared" si="0"/>
        <v>10000</v>
      </c>
    </row>
    <row r="11" spans="1:14" s="4" customFormat="1" ht="12" x14ac:dyDescent="0.25">
      <c r="A11" s="11" t="s">
        <v>22</v>
      </c>
      <c r="B11" s="5"/>
      <c r="C11" s="5"/>
      <c r="D11" s="5">
        <v>6000</v>
      </c>
      <c r="E11" s="5"/>
      <c r="F11" s="5">
        <v>83000</v>
      </c>
      <c r="G11" s="5"/>
      <c r="H11" s="5"/>
      <c r="I11" s="5"/>
      <c r="J11" s="5"/>
      <c r="K11" s="5">
        <v>200000</v>
      </c>
      <c r="L11" s="5">
        <v>300000</v>
      </c>
      <c r="M11" s="5">
        <v>295380</v>
      </c>
      <c r="N11" s="12">
        <f t="shared" si="0"/>
        <v>884380</v>
      </c>
    </row>
    <row r="12" spans="1:14" s="4" customFormat="1" ht="12" x14ac:dyDescent="0.25">
      <c r="A12" s="11" t="s">
        <v>23</v>
      </c>
      <c r="B12" s="5"/>
      <c r="C12" s="5">
        <v>2000</v>
      </c>
      <c r="D12" s="5"/>
      <c r="E12" s="5">
        <v>2000</v>
      </c>
      <c r="F12" s="5"/>
      <c r="G12" s="5">
        <v>2000</v>
      </c>
      <c r="H12" s="5"/>
      <c r="I12" s="5">
        <v>2000</v>
      </c>
      <c r="J12" s="5"/>
      <c r="K12" s="5">
        <v>2000</v>
      </c>
      <c r="L12" s="5">
        <v>4000</v>
      </c>
      <c r="M12" s="5"/>
      <c r="N12" s="12">
        <f t="shared" si="0"/>
        <v>14000</v>
      </c>
    </row>
    <row r="13" spans="1:14" s="4" customFormat="1" ht="12" x14ac:dyDescent="0.25">
      <c r="A13" s="11" t="s">
        <v>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2">
        <f t="shared" si="0"/>
        <v>0</v>
      </c>
    </row>
    <row r="14" spans="1:14" s="4" customFormat="1" ht="12.6" thickBot="1" x14ac:dyDescent="0.3">
      <c r="A14" s="13" t="s">
        <v>25</v>
      </c>
      <c r="B14" s="14">
        <v>662000</v>
      </c>
      <c r="C14" s="14">
        <v>508000</v>
      </c>
      <c r="D14" s="14">
        <v>665000</v>
      </c>
      <c r="E14" s="14">
        <v>665000</v>
      </c>
      <c r="F14" s="14"/>
      <c r="G14" s="14">
        <v>285000</v>
      </c>
      <c r="H14" s="14"/>
      <c r="I14" s="14">
        <v>850000</v>
      </c>
      <c r="J14" s="14"/>
      <c r="K14" s="14">
        <v>352000</v>
      </c>
      <c r="L14" s="14"/>
      <c r="M14" s="14"/>
      <c r="N14" s="12">
        <f t="shared" si="0"/>
        <v>3987000</v>
      </c>
    </row>
    <row r="15" spans="1:14" s="7" customFormat="1" ht="12.6" thickBot="1" x14ac:dyDescent="0.3">
      <c r="A15" s="15" t="s">
        <v>26</v>
      </c>
      <c r="B15" s="16">
        <f>SUM(B6:B14)</f>
        <v>1465860</v>
      </c>
      <c r="C15" s="16">
        <f t="shared" ref="C15:M15" si="1">SUM(C6:C14)</f>
        <v>1491353</v>
      </c>
      <c r="D15" s="16">
        <f t="shared" si="1"/>
        <v>1668542</v>
      </c>
      <c r="E15" s="16">
        <f t="shared" si="1"/>
        <v>1429029</v>
      </c>
      <c r="F15" s="16">
        <f t="shared" si="1"/>
        <v>3139448</v>
      </c>
      <c r="G15" s="16">
        <f t="shared" si="1"/>
        <v>2716808</v>
      </c>
      <c r="H15" s="16">
        <f t="shared" si="1"/>
        <v>3306698</v>
      </c>
      <c r="I15" s="16">
        <f t="shared" si="1"/>
        <v>1593907</v>
      </c>
      <c r="J15" s="16">
        <f t="shared" si="1"/>
        <v>2129680</v>
      </c>
      <c r="K15" s="16">
        <f t="shared" si="1"/>
        <v>1865649</v>
      </c>
      <c r="L15" s="16">
        <f t="shared" si="1"/>
        <v>6260834</v>
      </c>
      <c r="M15" s="16">
        <f t="shared" si="1"/>
        <v>1000352</v>
      </c>
      <c r="N15" s="17">
        <f>SUM(B15:M15)</f>
        <v>28068160</v>
      </c>
    </row>
    <row r="16" spans="1:14" s="4" customFormat="1" ht="12" x14ac:dyDescent="0.25">
      <c r="A16" s="8" t="s">
        <v>27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</row>
    <row r="17" spans="1:14" s="4" customFormat="1" ht="12" x14ac:dyDescent="0.25">
      <c r="A17" s="11" t="s">
        <v>17</v>
      </c>
      <c r="B17" s="5">
        <v>734994</v>
      </c>
      <c r="C17" s="5">
        <v>665895</v>
      </c>
      <c r="D17" s="5">
        <v>683127</v>
      </c>
      <c r="E17" s="5">
        <v>663601</v>
      </c>
      <c r="F17" s="5">
        <v>663608</v>
      </c>
      <c r="G17" s="5">
        <v>963152</v>
      </c>
      <c r="H17" s="5">
        <v>754360</v>
      </c>
      <c r="I17" s="5">
        <v>693343</v>
      </c>
      <c r="J17" s="5">
        <v>752364</v>
      </c>
      <c r="K17" s="5">
        <v>719370</v>
      </c>
      <c r="L17" s="5">
        <v>670596</v>
      </c>
      <c r="M17" s="5">
        <v>1067682</v>
      </c>
      <c r="N17" s="12">
        <f>SUM(B17:M17)</f>
        <v>9032092</v>
      </c>
    </row>
    <row r="18" spans="1:14" s="4" customFormat="1" ht="12" x14ac:dyDescent="0.25">
      <c r="A18" s="11" t="s">
        <v>18</v>
      </c>
      <c r="B18" s="5">
        <v>2140000</v>
      </c>
      <c r="C18" s="5">
        <v>510000</v>
      </c>
      <c r="D18" s="5">
        <v>400000</v>
      </c>
      <c r="E18" s="5">
        <v>1200000</v>
      </c>
      <c r="F18" s="5">
        <v>1000000</v>
      </c>
      <c r="G18" s="5">
        <v>900000</v>
      </c>
      <c r="H18" s="5">
        <v>1300000</v>
      </c>
      <c r="I18" s="5">
        <v>1400000</v>
      </c>
      <c r="J18" s="5">
        <v>950000</v>
      </c>
      <c r="K18" s="5">
        <v>950000</v>
      </c>
      <c r="L18" s="5">
        <v>930000</v>
      </c>
      <c r="M18" s="5">
        <v>600000</v>
      </c>
      <c r="N18" s="12">
        <f t="shared" ref="N18:N24" si="2">SUM(B18:M18)</f>
        <v>12280000</v>
      </c>
    </row>
    <row r="19" spans="1:14" s="4" customFormat="1" ht="12" x14ac:dyDescent="0.25">
      <c r="A19" s="11" t="s">
        <v>19</v>
      </c>
      <c r="B19" s="5">
        <v>200</v>
      </c>
      <c r="C19" s="5">
        <v>150</v>
      </c>
      <c r="D19" s="5">
        <v>150</v>
      </c>
      <c r="E19" s="5">
        <v>150</v>
      </c>
      <c r="F19" s="5">
        <v>150</v>
      </c>
      <c r="G19" s="5">
        <v>150</v>
      </c>
      <c r="H19" s="5">
        <v>150</v>
      </c>
      <c r="I19" s="5">
        <v>200</v>
      </c>
      <c r="J19" s="5">
        <v>150</v>
      </c>
      <c r="K19" s="5">
        <v>150</v>
      </c>
      <c r="L19" s="5">
        <v>150</v>
      </c>
      <c r="M19" s="5">
        <v>150</v>
      </c>
      <c r="N19" s="12">
        <f t="shared" si="2"/>
        <v>1900</v>
      </c>
    </row>
    <row r="20" spans="1:14" s="4" customFormat="1" ht="12" x14ac:dyDescent="0.25">
      <c r="A20" s="11" t="s">
        <v>20</v>
      </c>
      <c r="B20" s="5">
        <v>160000</v>
      </c>
      <c r="C20" s="5">
        <v>87053</v>
      </c>
      <c r="D20" s="5">
        <v>34629</v>
      </c>
      <c r="E20" s="5">
        <v>106837</v>
      </c>
      <c r="F20" s="5">
        <v>181851</v>
      </c>
      <c r="G20" s="5">
        <v>119565</v>
      </c>
      <c r="H20" s="5">
        <v>136627</v>
      </c>
      <c r="I20" s="5">
        <v>61751</v>
      </c>
      <c r="J20" s="5">
        <v>171522</v>
      </c>
      <c r="K20" s="5">
        <v>88343</v>
      </c>
      <c r="L20" s="5">
        <v>10053</v>
      </c>
      <c r="M20" s="5">
        <v>506403</v>
      </c>
      <c r="N20" s="12">
        <f t="shared" si="2"/>
        <v>1664634</v>
      </c>
    </row>
    <row r="21" spans="1:14" s="4" customFormat="1" ht="12" x14ac:dyDescent="0.25">
      <c r="A21" s="11" t="s">
        <v>28</v>
      </c>
      <c r="B21" s="5">
        <v>330000</v>
      </c>
      <c r="C21" s="5">
        <v>80000</v>
      </c>
      <c r="D21" s="5"/>
      <c r="E21" s="5">
        <v>5000</v>
      </c>
      <c r="F21" s="5">
        <v>200000</v>
      </c>
      <c r="G21" s="5">
        <v>300000</v>
      </c>
      <c r="H21" s="5">
        <v>295379</v>
      </c>
      <c r="I21" s="5">
        <v>40000</v>
      </c>
      <c r="J21" s="5">
        <v>10000</v>
      </c>
      <c r="K21" s="5">
        <v>10000</v>
      </c>
      <c r="L21" s="5">
        <v>10000</v>
      </c>
      <c r="M21" s="5">
        <v>10000</v>
      </c>
      <c r="N21" s="12">
        <f t="shared" si="2"/>
        <v>1290379</v>
      </c>
    </row>
    <row r="22" spans="1:14" s="4" customFormat="1" ht="12" x14ac:dyDescent="0.25">
      <c r="A22" s="11" t="s">
        <v>22</v>
      </c>
      <c r="B22" s="5">
        <v>50000</v>
      </c>
      <c r="C22" s="5"/>
      <c r="D22" s="5"/>
      <c r="E22" s="5">
        <v>700000</v>
      </c>
      <c r="F22" s="5"/>
      <c r="G22" s="5"/>
      <c r="H22" s="5">
        <v>6500</v>
      </c>
      <c r="I22" s="5">
        <v>1200</v>
      </c>
      <c r="J22" s="5">
        <v>24200</v>
      </c>
      <c r="K22" s="5">
        <v>8200</v>
      </c>
      <c r="L22" s="5"/>
      <c r="M22" s="5"/>
      <c r="N22" s="12">
        <f t="shared" si="2"/>
        <v>790100</v>
      </c>
    </row>
    <row r="23" spans="1:14" s="4" customFormat="1" ht="12" x14ac:dyDescent="0.25">
      <c r="A23" s="11" t="s">
        <v>23</v>
      </c>
      <c r="B23" s="5"/>
      <c r="C23" s="5"/>
      <c r="D23" s="5"/>
      <c r="E23" s="5"/>
      <c r="F23" s="5">
        <v>2000</v>
      </c>
      <c r="G23" s="5"/>
      <c r="H23" s="5"/>
      <c r="I23" s="5">
        <v>4000</v>
      </c>
      <c r="J23" s="5"/>
      <c r="K23" s="5">
        <v>4000</v>
      </c>
      <c r="L23" s="5">
        <v>4000</v>
      </c>
      <c r="M23" s="5"/>
      <c r="N23" s="12">
        <f t="shared" si="2"/>
        <v>14000</v>
      </c>
    </row>
    <row r="24" spans="1:14" s="4" customFormat="1" ht="12.6" thickBot="1" x14ac:dyDescent="0.3">
      <c r="A24" s="11" t="s">
        <v>29</v>
      </c>
      <c r="B24" s="5">
        <v>5000</v>
      </c>
      <c r="C24" s="5"/>
      <c r="D24" s="5"/>
      <c r="E24" s="5">
        <v>5000</v>
      </c>
      <c r="F24" s="5">
        <v>810000</v>
      </c>
      <c r="G24" s="5"/>
      <c r="H24" s="5">
        <f>5000+1103000</f>
        <v>1108000</v>
      </c>
      <c r="I24" s="5"/>
      <c r="J24" s="5">
        <v>709000</v>
      </c>
      <c r="K24" s="5">
        <v>5000</v>
      </c>
      <c r="L24" s="5">
        <f>1342000+23000</f>
        <v>1365000</v>
      </c>
      <c r="M24" s="5"/>
      <c r="N24" s="12">
        <f t="shared" si="2"/>
        <v>4007000</v>
      </c>
    </row>
    <row r="25" spans="1:14" s="4" customFormat="1" ht="12.6" thickBot="1" x14ac:dyDescent="0.3">
      <c r="A25" s="15" t="s">
        <v>30</v>
      </c>
      <c r="B25" s="16">
        <f>SUM(B17:B24)</f>
        <v>3420194</v>
      </c>
      <c r="C25" s="16">
        <f t="shared" ref="C25:M25" si="3">SUM(C17:C24)</f>
        <v>1343098</v>
      </c>
      <c r="D25" s="16">
        <f t="shared" si="3"/>
        <v>1117906</v>
      </c>
      <c r="E25" s="16">
        <f t="shared" si="3"/>
        <v>2680588</v>
      </c>
      <c r="F25" s="16">
        <f t="shared" si="3"/>
        <v>2857609</v>
      </c>
      <c r="G25" s="16">
        <f t="shared" si="3"/>
        <v>2282867</v>
      </c>
      <c r="H25" s="16">
        <f t="shared" si="3"/>
        <v>3601016</v>
      </c>
      <c r="I25" s="16">
        <f t="shared" si="3"/>
        <v>2200494</v>
      </c>
      <c r="J25" s="16">
        <f t="shared" si="3"/>
        <v>2617236</v>
      </c>
      <c r="K25" s="16">
        <f t="shared" si="3"/>
        <v>1785063</v>
      </c>
      <c r="L25" s="16">
        <f t="shared" si="3"/>
        <v>2989799</v>
      </c>
      <c r="M25" s="16">
        <f t="shared" si="3"/>
        <v>2184235</v>
      </c>
      <c r="N25" s="17">
        <f>SUM(B25:M25)</f>
        <v>29080105</v>
      </c>
    </row>
    <row r="26" spans="1:14" s="4" customFormat="1" ht="12.6" thickBot="1" x14ac:dyDescent="0.3">
      <c r="A26" s="18" t="s">
        <v>31</v>
      </c>
      <c r="B26" s="19">
        <f>B3+B15-B25</f>
        <v>3700770.3099999996</v>
      </c>
      <c r="C26" s="19">
        <f t="shared" ref="C26:M26" si="4">B26+C15-C25</f>
        <v>3849025.3099999996</v>
      </c>
      <c r="D26" s="19">
        <f t="shared" si="4"/>
        <v>4399661.3099999996</v>
      </c>
      <c r="E26" s="19">
        <f t="shared" si="4"/>
        <v>3148102.3099999996</v>
      </c>
      <c r="F26" s="19">
        <f t="shared" si="4"/>
        <v>3429941.3099999996</v>
      </c>
      <c r="G26" s="19">
        <f t="shared" si="4"/>
        <v>3863882.3099999996</v>
      </c>
      <c r="H26" s="19">
        <f t="shared" si="4"/>
        <v>3569564.3099999996</v>
      </c>
      <c r="I26" s="19">
        <f t="shared" si="4"/>
        <v>2962977.3099999996</v>
      </c>
      <c r="J26" s="19">
        <f t="shared" si="4"/>
        <v>2475421.3099999996</v>
      </c>
      <c r="K26" s="19">
        <f t="shared" si="4"/>
        <v>2556007.3099999996</v>
      </c>
      <c r="L26" s="19">
        <f t="shared" si="4"/>
        <v>5827042.3099999987</v>
      </c>
      <c r="M26" s="19">
        <f t="shared" si="4"/>
        <v>4643159.3099999987</v>
      </c>
      <c r="N26" s="20"/>
    </row>
    <row r="27" spans="1:14" x14ac:dyDescent="0.3">
      <c r="A27" s="21"/>
      <c r="M27" s="22"/>
    </row>
    <row r="28" spans="1:14" s="4" customFormat="1" ht="12" x14ac:dyDescent="0.2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4" s="2" customFormat="1" ht="10.199999999999999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4" x14ac:dyDescent="0.3">
      <c r="A30" s="2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4" x14ac:dyDescent="0.3">
      <c r="A31" s="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4" s="25" customFormat="1" ht="10.199999999999999" x14ac:dyDescent="0.2">
      <c r="B32" s="5"/>
      <c r="C32" s="5"/>
      <c r="D32" s="26"/>
      <c r="E32" s="27"/>
      <c r="F32" s="27"/>
      <c r="G32" s="27"/>
      <c r="H32" s="27"/>
      <c r="I32" s="27"/>
      <c r="J32" s="27"/>
      <c r="K32" s="27"/>
      <c r="L32" s="27"/>
      <c r="M32" s="27"/>
    </row>
    <row r="33" spans="8:8" x14ac:dyDescent="0.3">
      <c r="H33" s="22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sheila.melgarejo</dc:creator>
  <cp:lastModifiedBy>Sheila Melgarejo Vicente</cp:lastModifiedBy>
  <cp:lastPrinted>2025-04-28T08:48:43Z</cp:lastPrinted>
  <dcterms:created xsi:type="dcterms:W3CDTF">2025-04-24T06:43:49Z</dcterms:created>
  <dcterms:modified xsi:type="dcterms:W3CDTF">2025-04-28T08:49:27Z</dcterms:modified>
</cp:coreProperties>
</file>