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471CEE12-B586-441C-A1DE-2F3A71EC6E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BLO__BDT" localSheetId="0">Hoja1!#REF!</definedName>
    <definedName name="BLO__BDT_0" localSheetId="0">Hoja1!#REF!</definedName>
  </definedNames>
  <calcPr calcId="191029"/>
</workbook>
</file>

<file path=xl/calcChain.xml><?xml version="1.0" encoding="utf-8"?>
<calcChain xmlns="http://schemas.openxmlformats.org/spreadsheetml/2006/main">
  <c r="G134" i="1" l="1"/>
  <c r="E133" i="1" l="1"/>
  <c r="F133" i="1" l="1"/>
  <c r="E127" i="1" l="1"/>
  <c r="E116" i="1"/>
  <c r="E82" i="1"/>
  <c r="E77" i="1"/>
  <c r="E134" i="1" l="1"/>
  <c r="G133" i="1" s="1"/>
  <c r="F4" i="1"/>
  <c r="F28" i="1"/>
  <c r="F44" i="1"/>
  <c r="F68" i="1"/>
  <c r="F61" i="1"/>
  <c r="F22" i="1"/>
  <c r="F62" i="1"/>
  <c r="F3" i="1"/>
  <c r="F7" i="1"/>
  <c r="F31" i="1"/>
  <c r="F55" i="1"/>
  <c r="F5" i="1"/>
  <c r="F13" i="1"/>
  <c r="F21" i="1"/>
  <c r="F29" i="1"/>
  <c r="F37" i="1"/>
  <c r="F45" i="1"/>
  <c r="F69" i="1"/>
  <c r="F6" i="1"/>
  <c r="F14" i="1"/>
  <c r="F38" i="1"/>
  <c r="F54" i="1"/>
  <c r="F15" i="1"/>
  <c r="F39" i="1"/>
  <c r="F71" i="1"/>
  <c r="F8" i="1"/>
  <c r="F16" i="1"/>
  <c r="F24" i="1"/>
  <c r="F32" i="1"/>
  <c r="F40" i="1"/>
  <c r="F48" i="1"/>
  <c r="F56" i="1"/>
  <c r="F64" i="1"/>
  <c r="F72" i="1"/>
  <c r="F9" i="1"/>
  <c r="F17" i="1"/>
  <c r="F25" i="1"/>
  <c r="F33" i="1"/>
  <c r="F41" i="1"/>
  <c r="F49" i="1"/>
  <c r="F57" i="1"/>
  <c r="F65" i="1"/>
  <c r="F73" i="1"/>
  <c r="F10" i="1"/>
  <c r="F18" i="1"/>
  <c r="F26" i="1"/>
  <c r="F34" i="1"/>
  <c r="F42" i="1"/>
  <c r="F50" i="1"/>
  <c r="F58" i="1"/>
  <c r="F66" i="1"/>
  <c r="F74" i="1"/>
  <c r="F47" i="1"/>
  <c r="F11" i="1"/>
  <c r="F19" i="1"/>
  <c r="F27" i="1"/>
  <c r="F35" i="1"/>
  <c r="F43" i="1"/>
  <c r="F51" i="1"/>
  <c r="F59" i="1"/>
  <c r="F67" i="1"/>
  <c r="F75" i="1"/>
  <c r="F12" i="1"/>
  <c r="F20" i="1"/>
  <c r="F36" i="1"/>
  <c r="F52" i="1"/>
  <c r="F60" i="1"/>
  <c r="F76" i="1"/>
  <c r="F53" i="1"/>
  <c r="F77" i="1"/>
  <c r="F30" i="1"/>
  <c r="F46" i="1"/>
  <c r="F70" i="1"/>
  <c r="F23" i="1"/>
  <c r="F63" i="1"/>
  <c r="F120" i="1"/>
  <c r="F122" i="1"/>
  <c r="F121" i="1"/>
  <c r="F124" i="1"/>
  <c r="F125" i="1"/>
  <c r="F118" i="1"/>
  <c r="F126" i="1"/>
  <c r="F119" i="1"/>
  <c r="F127" i="1"/>
  <c r="F117" i="1"/>
  <c r="F123" i="1"/>
  <c r="G82" i="1"/>
  <c r="F80" i="1"/>
  <c r="F81" i="1"/>
  <c r="F82" i="1"/>
  <c r="F78" i="1"/>
  <c r="F79" i="1"/>
  <c r="F99" i="1"/>
  <c r="F93" i="1"/>
  <c r="F83" i="1"/>
  <c r="F86" i="1"/>
  <c r="F102" i="1"/>
  <c r="F84" i="1"/>
  <c r="F92" i="1"/>
  <c r="F100" i="1"/>
  <c r="F108" i="1"/>
  <c r="F116" i="1"/>
  <c r="F85" i="1"/>
  <c r="F101" i="1"/>
  <c r="F110" i="1"/>
  <c r="F87" i="1"/>
  <c r="F95" i="1"/>
  <c r="F103" i="1"/>
  <c r="F111" i="1"/>
  <c r="F88" i="1"/>
  <c r="F96" i="1"/>
  <c r="F104" i="1"/>
  <c r="F112" i="1"/>
  <c r="F89" i="1"/>
  <c r="F97" i="1"/>
  <c r="F105" i="1"/>
  <c r="F113" i="1"/>
  <c r="F90" i="1"/>
  <c r="F98" i="1"/>
  <c r="F106" i="1"/>
  <c r="F114" i="1"/>
  <c r="F91" i="1"/>
  <c r="F107" i="1"/>
  <c r="F115" i="1"/>
  <c r="F109" i="1"/>
  <c r="F94" i="1"/>
  <c r="G77" i="1"/>
  <c r="G127" i="1" l="1"/>
  <c r="G116" i="1"/>
</calcChain>
</file>

<file path=xl/sharedStrings.xml><?xml version="1.0" encoding="utf-8"?>
<sst xmlns="http://schemas.openxmlformats.org/spreadsheetml/2006/main" count="510" uniqueCount="160">
  <si>
    <t>EXPEDIENTS DE CONTRACTACIÓ</t>
  </si>
  <si>
    <t>PROCEDIMENT</t>
  </si>
  <si>
    <t>TIPUS DE CONTRACTE</t>
  </si>
  <si>
    <t>DATA ADJUDICACIÓ</t>
  </si>
  <si>
    <t>IMPORT ADJUDICACIÓ</t>
  </si>
  <si>
    <t>% CONTRACTE/ TOTAL TIPUS PROCEDIMENTS</t>
  </si>
  <si>
    <t xml:space="preserve">% TIPUS PROCEDIMENTS/ TOTAL ADJUDICAT </t>
  </si>
  <si>
    <t xml:space="preserve">TOTAL ADJUDICAT PROCEDIMENT MENOR </t>
  </si>
  <si>
    <t xml:space="preserve">TOTAL ADJUDICAT PRODECIMENT OBERT </t>
  </si>
  <si>
    <t>TOTAL</t>
  </si>
  <si>
    <t xml:space="preserve">PREUS AMB IVA INCLÒS </t>
  </si>
  <si>
    <t>MESA DE CONTRACTACIÓ</t>
  </si>
  <si>
    <t>SERVEIS</t>
  </si>
  <si>
    <t xml:space="preserve">TOTAL PRÒRROGUES </t>
  </si>
  <si>
    <t>MENOR</t>
  </si>
  <si>
    <t>OBRES</t>
  </si>
  <si>
    <t>PRÒRROGA</t>
  </si>
  <si>
    <t>SUBMINISTRAMENT</t>
  </si>
  <si>
    <t xml:space="preserve">TOTAL ADJUDICACIÓ DIRECTA </t>
  </si>
  <si>
    <t xml:space="preserve">TOTAL ACORD MARC </t>
  </si>
  <si>
    <t>OBERT SIMPLIFICAT</t>
  </si>
  <si>
    <t>OBERT</t>
  </si>
  <si>
    <t>ADJUDICACIONS 2023</t>
  </si>
  <si>
    <t xml:space="preserve">Arrendament, manteniment i software de gestió de 10 papereres intel·ligents </t>
  </si>
  <si>
    <t>Servei dinamització Espai Jove</t>
  </si>
  <si>
    <t>Rua de Carnaval de l'Alt Maresme</t>
  </si>
  <si>
    <t>Serveis d'assistència jurídica i direcció lletrada</t>
  </si>
  <si>
    <t>1a pròrroga acord marc ACM assegurances danys edificis municipals</t>
  </si>
  <si>
    <t>Subministrament càmeres policia local</t>
  </si>
  <si>
    <t>Desmuntatge i transport a la deixalleria del parquet fet malbé i subministrament i muntatge del parquet nou</t>
  </si>
  <si>
    <t>Construcció graderia ZEM Tomàs Claramunt - Lot 1</t>
  </si>
  <si>
    <t>Gestió Oficina Municipal d'Informació al Consumidor</t>
  </si>
  <si>
    <t>Manteniment de les aplicacions d'administració electrònica</t>
  </si>
  <si>
    <t>Servei d'Abalisament, Canal de Varada, Plataformes i Línies de Vida</t>
  </si>
  <si>
    <t xml:space="preserve">Formació instrumental CFP Francesc Grau </t>
  </si>
  <si>
    <t>Servei classes formació Pla Transició Treball</t>
  </si>
  <si>
    <t xml:space="preserve">Servei classes d'anglès </t>
  </si>
  <si>
    <t>Serveis de classes CFP Francesc Grau</t>
  </si>
  <si>
    <t>Servei classes comerç i màrqueting PFI</t>
  </si>
  <si>
    <t>Servei de logopèdia SEMAP</t>
  </si>
  <si>
    <t>Servei classes Gm i GS Access Gestión Integral Empleo</t>
  </si>
  <si>
    <t>Serveis de fotografia</t>
  </si>
  <si>
    <t>ACORD MARC</t>
  </si>
  <si>
    <t>Bosses de plàstic per la platja</t>
  </si>
  <si>
    <t>Projecte educatiu EBM El Carrilet</t>
  </si>
  <si>
    <t>Lot 2 Antivirus modernització plataforma sistemes Ajuntament</t>
  </si>
  <si>
    <t xml:space="preserve">Inventari, registre, documentació i adequació espai emmagatzematge col·lecció Pa, Vi i Moltó </t>
  </si>
  <si>
    <t>Obres per ignifugat sostre OAC</t>
  </si>
  <si>
    <t>Lloguer megafonia</t>
  </si>
  <si>
    <t xml:space="preserve">no </t>
  </si>
  <si>
    <t>ADJUDICACIÓ DIRECTA</t>
  </si>
  <si>
    <t>Desmuntatge i trasllat graderies futbol 11 a futbol 7, ZEM Tomàs Claramunt</t>
  </si>
  <si>
    <t>Renovació i ampliació voreres c. Sant Antoni i Valeri Saleta</t>
  </si>
  <si>
    <t>Passarel·les platja</t>
  </si>
  <si>
    <t>Pintura Escola Oficial d'Idiomes</t>
  </si>
  <si>
    <t>Restaurant-bar La Gàbia</t>
  </si>
  <si>
    <t>CONCESSIÓ ADMINISTRATIVA</t>
  </si>
  <si>
    <t xml:space="preserve">Uniformitat policia local i vestuari brigada </t>
  </si>
  <si>
    <t>PRÒRROGA ACORD MARC</t>
  </si>
  <si>
    <t>1a pròrroga Servei gestió equipaments municipals Ajuntament</t>
  </si>
  <si>
    <t xml:space="preserve">Consultoria energètica per creació Comunitats Energètiques a Calella </t>
  </si>
  <si>
    <t>no</t>
  </si>
  <si>
    <t>51a Jornades Internacionals Folklòriques</t>
  </si>
  <si>
    <t>Subministrament i manteniment Programari llicències Microsoft i Wmware</t>
  </si>
  <si>
    <t xml:space="preserve">Tractament arxivístic grans formats de l'Arxiu Municipal </t>
  </si>
  <si>
    <t>Adequació pas lateral entre balaustrada i petanca passeig M. Puigvert</t>
  </si>
  <si>
    <t>Servei neteja platges de Calella</t>
  </si>
  <si>
    <t>Construcció marquesina graderia ZEM Tomàs Claramunt</t>
  </si>
  <si>
    <t>Seguiment i millora Sistema Qualitat platja Garbí</t>
  </si>
  <si>
    <t>Focs artificials Festa Major</t>
  </si>
  <si>
    <t>Modernització plataforma sistemes informació Ajuntament</t>
  </si>
  <si>
    <t>12a Temporada Lírica Ciutat de Calella</t>
  </si>
  <si>
    <t>1a pròrroga servei lloguer i ensinistrament gossos K9</t>
  </si>
  <si>
    <t xml:space="preserve">Autorització explotació parc inflable aquàtic a la platja de Calella </t>
  </si>
  <si>
    <t>Arrenjament escales Parc Dalmau amb Escola Minerva</t>
  </si>
  <si>
    <t>Impressió Revista Calella</t>
  </si>
  <si>
    <t xml:space="preserve">Tractament arxivístic Fons documental de l'Ajuntament: exp. Llicències activitats </t>
  </si>
  <si>
    <t xml:space="preserve">Gestió mercat municipal </t>
  </si>
  <si>
    <t xml:space="preserve">Projecte bàsic executiu del projecte de rehabilitació i millora Museu Municipal </t>
  </si>
  <si>
    <t>Adequació local planta baixa habitatge</t>
  </si>
  <si>
    <t>Reportatge fotogràfic i video NEC</t>
  </si>
  <si>
    <t>Manteniment camins terra</t>
  </si>
  <si>
    <t>Equips tècnics so i llums Screamin Festival</t>
  </si>
  <si>
    <t>Dos tallafocs nous per substituir equips actuals</t>
  </si>
  <si>
    <t>10 càmeres policias  i dispositiu conductor energia (tàser)</t>
  </si>
  <si>
    <t>Instal·lació Telegestió programadors reg</t>
  </si>
  <si>
    <t>Modificat reforma planta baixa i primera casa museu-arxiu Ajuntament</t>
  </si>
  <si>
    <t>Neteja de les platges de Calella</t>
  </si>
  <si>
    <t>Pintura Centre d'Interpretació del Far de Calella</t>
  </si>
  <si>
    <t>Remodelació paviment cruïlles riera Capaspre amb Turisme, Diputació i Barcelona</t>
  </si>
  <si>
    <t xml:space="preserve">Tancament vidriat de seguretat planta baixa caserna policia </t>
  </si>
  <si>
    <t>Redacció projecte modificat eliminació pila central i cobriment 2a fase riera Capaspre</t>
  </si>
  <si>
    <t xml:space="preserve">Redacció projecte executiu reforma integral plaça Marxuach </t>
  </si>
  <si>
    <t>Jardinera de la rotonda de la riera Capaspre amb N-II</t>
  </si>
  <si>
    <t>Rescindir contracte OMIC</t>
  </si>
  <si>
    <t xml:space="preserve">Servei OMIC- Oficina Municipal Informació al Consumidor </t>
  </si>
  <si>
    <t>Subministrament  i serveis muntatge Fira</t>
  </si>
  <si>
    <t>Servei de reforç neteja parcs i jardins i neteja viària de Calella +modificació</t>
  </si>
  <si>
    <t>Reparació pont fusta riera Capaspre</t>
  </si>
  <si>
    <t xml:space="preserve">Servei d'tencióa l'usuari a les dependències  policia (Lot 1) </t>
  </si>
  <si>
    <t xml:space="preserve">Servei suport administratiu (Lot 2) </t>
  </si>
  <si>
    <t>Reparació pont de fusta N-II</t>
  </si>
  <si>
    <t>Neteja embornals  passeig Manuel Puigvert</t>
  </si>
  <si>
    <t>Actuació grup musical La Fúmiga - Festa Major La Minerva 2023</t>
  </si>
  <si>
    <t>Actuació grup musical Ebri Knight - Festa Major La Minerva 2023</t>
  </si>
  <si>
    <t>Actuació grup musical La Kinky Band - Festa Major La Minerva 2023</t>
  </si>
  <si>
    <t xml:space="preserve">Pintar estructura plaques solars Pavelló municipal </t>
  </si>
  <si>
    <t xml:space="preserve">Revisió Pla especial renovació usos turístics al casc urbà </t>
  </si>
  <si>
    <t>Actuació cobla-orquestra Montgrins - Festa Major La Minerva 2023</t>
  </si>
  <si>
    <t xml:space="preserve">Informe tècnic del contracte de recollida i transport de residus sòlids urbans, neteja viària i deixalleria municipal </t>
  </si>
  <si>
    <t>Tanca perimetral de reixa per protegir i acotar la zona de bitlles al CEM Tomàs Claramunt</t>
  </si>
  <si>
    <t>Serveis manteniment programaris adquirits</t>
  </si>
  <si>
    <t xml:space="preserve">Sistema d'il·luminació de la sala d'exposicions temporals del Museu municipal </t>
  </si>
  <si>
    <t>Material divers Fira de Calella</t>
  </si>
  <si>
    <t>Mostradors de fusta plegables Fira Calella</t>
  </si>
  <si>
    <t xml:space="preserve">Arrendament Carpa </t>
  </si>
  <si>
    <t>Control accessos i vigilància actuacions interior envelat  - Festa Major Minerva 2023</t>
  </si>
  <si>
    <t xml:space="preserve">Servei de consergeria i vigilància d'edificis municipals (Lot 3) </t>
  </si>
  <si>
    <t>Servei enllumenat Nadal 2023-2024</t>
  </si>
  <si>
    <t>Lloguer cabines portàtils wc - Oktoberfest 2023</t>
  </si>
  <si>
    <t>Lloguer camerinos envelat Festa Major La Minerva 2023</t>
  </si>
  <si>
    <t>Lloguer barres per barraques Festa Major La Minerva 2023</t>
  </si>
  <si>
    <t>Actuació grup musical Doctor Prats - Festa Major La Minerva 2023</t>
  </si>
  <si>
    <t>Restauració i conservació jaciment del Roser de Calella</t>
  </si>
  <si>
    <t>Subministrament equips informàtics</t>
  </si>
  <si>
    <t xml:space="preserve">Casal d'estiu </t>
  </si>
  <si>
    <t xml:space="preserve">CONCESSIÓ DE SERVEIS </t>
  </si>
  <si>
    <t>OBERT ABREUJAT</t>
  </si>
  <si>
    <t>AUTORITZACIÓ MUNICIPAL</t>
  </si>
  <si>
    <t>Revestiment sala Mozart 3a fase</t>
  </si>
  <si>
    <t>Plataforma web APP gestió ECB El Carrilet</t>
  </si>
  <si>
    <t xml:space="preserve">Wifi Ironman </t>
  </si>
  <si>
    <t xml:space="preserve">Sonorització envelat Festa Major </t>
  </si>
  <si>
    <t xml:space="preserve">SERVEIS </t>
  </si>
  <si>
    <t>Il·luminació barraques Festa Major</t>
  </si>
  <si>
    <t>Muntatge i desmuntatge Fira instal·lació elèctrica</t>
  </si>
  <si>
    <t xml:space="preserve">Concert NEC'23  28 de juliol - Lagrimas de Sandre + El Pony Pisador </t>
  </si>
  <si>
    <t>Concert NEC'23 29 juliol - Macaco + Alex Serra</t>
  </si>
  <si>
    <t>Muntatge electricitat Ironman</t>
  </si>
  <si>
    <t>Lloguer llums de Nadal c. Església</t>
  </si>
  <si>
    <t>Projecte modificat 2 rehabilitació centre cívic municipal "Germanes Saula Palomer"</t>
  </si>
  <si>
    <t>Construcció campament Reial 2024</t>
  </si>
  <si>
    <t>Servei control legionel·la</t>
  </si>
  <si>
    <t>Concessió administrativa Centre Obert Calella (1a pròrroga)</t>
  </si>
  <si>
    <t xml:space="preserve">Servei dinamització Espai Jove </t>
  </si>
  <si>
    <t>Asfaltats 2023</t>
  </si>
  <si>
    <t xml:space="preserve">Reposició parcial xarxa de clavegueram c. Miquel Cuní </t>
  </si>
  <si>
    <t>Redacció projecte remodelació trams c. Sant Josep, Miquel Cuní i Bruguera</t>
  </si>
  <si>
    <t xml:space="preserve">OBERT </t>
  </si>
  <si>
    <t xml:space="preserve">Prevenció, vigilància, salvament i socorrisme a les platges de Calella </t>
  </si>
  <si>
    <t xml:space="preserve">Adquisició caramels i xocolata fest Nadal i Reis </t>
  </si>
  <si>
    <t>Arranjament teulada EBC El Carrilet</t>
  </si>
  <si>
    <t xml:space="preserve">Uniformitat policia local i vestuari protecció civil </t>
  </si>
  <si>
    <t>Gespa artificial camp futbol 7 ZEM Tomàs Claramunt</t>
  </si>
  <si>
    <t>Papereres intel·ligents</t>
  </si>
  <si>
    <t xml:space="preserve">Modificat obres eliminació pila central i cobriment 2a fase riera Capaspre </t>
  </si>
  <si>
    <t>Modificat urb. C. Sant Pere (Bruguera-Clavé)</t>
  </si>
  <si>
    <t>sí</t>
  </si>
  <si>
    <t>Adhesió 2a pròrroga acord marc ACM assegurances càrrecs electes</t>
  </si>
  <si>
    <t>Celebració Festa de Cap d'Any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</si>
</sst>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_€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0" fontId="0" fillId="0" borderId="0" xfId="0" applyNumberFormat="1"/>
    <xf numFmtId="0" fontId="7" fillId="4" borderId="1" xfId="0" applyFont="1" applyFill="1" applyBorder="1" applyAlignment="1">
      <alignment horizontal="center" vertical="center"/>
    </xf>
    <xf numFmtId="8" fontId="7" fillId="4" borderId="1" xfId="0" applyNumberFormat="1" applyFont="1" applyFill="1" applyBorder="1" applyAlignment="1">
      <alignment horizontal="center" vertical="center"/>
    </xf>
    <xf numFmtId="10" fontId="5" fillId="0" borderId="1" xfId="1" applyNumberFormat="1" applyFont="1" applyBorder="1" applyAlignment="1">
      <alignment vertical="center" wrapText="1"/>
    </xf>
    <xf numFmtId="10" fontId="0" fillId="0" borderId="0" xfId="1" applyNumberFormat="1" applyFont="1"/>
    <xf numFmtId="10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right" vertical="center"/>
    </xf>
    <xf numFmtId="10" fontId="5" fillId="3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0" fontId="0" fillId="0" borderId="0" xfId="1" applyNumberFormat="1" applyFont="1" applyFill="1"/>
    <xf numFmtId="10" fontId="1" fillId="0" borderId="0" xfId="1" applyNumberFormat="1" applyFont="1"/>
    <xf numFmtId="0" fontId="1" fillId="3" borderId="0" xfId="0" applyFont="1" applyFill="1"/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10" fontId="2" fillId="3" borderId="1" xfId="1" applyNumberFormat="1" applyFont="1" applyFill="1" applyBorder="1" applyAlignment="1">
      <alignment horizontal="right" vertical="center"/>
    </xf>
    <xf numFmtId="10" fontId="11" fillId="4" borderId="1" xfId="1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12" fillId="3" borderId="1" xfId="1" applyNumberFormat="1" applyFont="1" applyFill="1" applyBorder="1" applyAlignment="1">
      <alignment horizontal="right" vertical="center"/>
    </xf>
    <xf numFmtId="10" fontId="12" fillId="3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8" fontId="4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4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5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3" fillId="0" borderId="0" xfId="0" applyFont="1"/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0" fontId="2" fillId="3" borderId="1" xfId="1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10" fontId="5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justify"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3" fillId="3" borderId="0" xfId="0" applyFont="1" applyFill="1"/>
    <xf numFmtId="14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0" fillId="0" borderId="1" xfId="0" applyFont="1" applyBorder="1" applyAlignment="1">
      <alignment vertical="center"/>
    </xf>
    <xf numFmtId="164" fontId="0" fillId="3" borderId="0" xfId="0" applyNumberFormat="1" applyFill="1" applyAlignment="1">
      <alignment vertical="top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top"/>
    </xf>
    <xf numFmtId="164" fontId="0" fillId="0" borderId="0" xfId="0" applyNumberFormat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 wrapText="1"/>
    </xf>
    <xf numFmtId="165" fontId="2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165" fontId="10" fillId="3" borderId="1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3" borderId="5" xfId="0" applyFont="1" applyFill="1" applyBorder="1" applyAlignment="1">
      <alignment horizontal="justify" vertical="center"/>
    </xf>
    <xf numFmtId="0" fontId="13" fillId="0" borderId="0" xfId="0" applyFont="1" applyAlignment="1">
      <alignment horizontal="right"/>
    </xf>
    <xf numFmtId="17" fontId="0" fillId="0" borderId="0" xfId="0" applyNumberFormat="1" applyAlignment="1">
      <alignment horizontal="right"/>
    </xf>
    <xf numFmtId="10" fontId="9" fillId="3" borderId="1" xfId="0" applyNumberFormat="1" applyFont="1" applyFill="1" applyBorder="1" applyAlignment="1">
      <alignment horizontal="center" vertical="center"/>
    </xf>
    <xf numFmtId="10" fontId="2" fillId="3" borderId="1" xfId="1" applyNumberFormat="1" applyFont="1" applyFill="1" applyBorder="1" applyAlignment="1">
      <alignment vertical="center"/>
    </xf>
    <xf numFmtId="0" fontId="0" fillId="3" borderId="0" xfId="0" applyFill="1" applyAlignment="1">
      <alignment horizontal="right"/>
    </xf>
    <xf numFmtId="0" fontId="10" fillId="3" borderId="7" xfId="0" applyFont="1" applyFill="1" applyBorder="1" applyAlignment="1">
      <alignment horizontal="left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4" fontId="0" fillId="3" borderId="0" xfId="0" applyNumberForma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10" fontId="5" fillId="2" borderId="1" xfId="1" applyNumberFormat="1" applyFont="1" applyFill="1" applyBorder="1" applyAlignment="1">
      <alignment horizontal="right" vertical="center" wrapText="1"/>
    </xf>
    <xf numFmtId="10" fontId="4" fillId="3" borderId="1" xfId="1" applyNumberFormat="1" applyFont="1" applyFill="1" applyBorder="1" applyAlignment="1">
      <alignment horizontal="right" vertical="center"/>
    </xf>
    <xf numFmtId="10" fontId="9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2"/>
  <sheetViews>
    <sheetView tabSelected="1" workbookViewId="0">
      <selection activeCell="J85" sqref="J85"/>
    </sheetView>
  </sheetViews>
  <sheetFormatPr baseColWidth="10" defaultColWidth="9.140625" defaultRowHeight="15" x14ac:dyDescent="0.25"/>
  <cols>
    <col min="1" max="1" width="37" style="47" customWidth="1"/>
    <col min="2" max="2" width="18.42578125" style="26" customWidth="1"/>
    <col min="3" max="3" width="20.42578125" style="26" customWidth="1"/>
    <col min="4" max="4" width="14.7109375" style="26" customWidth="1"/>
    <col min="5" max="5" width="17" style="108" customWidth="1"/>
    <col min="6" max="6" width="15.7109375" style="13" customWidth="1"/>
    <col min="7" max="7" width="17.140625" customWidth="1"/>
    <col min="8" max="8" width="15.7109375" customWidth="1"/>
    <col min="9" max="9" width="12" bestFit="1" customWidth="1"/>
    <col min="10" max="10" width="32.85546875" customWidth="1"/>
    <col min="11" max="11" width="14.7109375" customWidth="1"/>
    <col min="12" max="12" width="19.85546875" customWidth="1"/>
    <col min="13" max="13" width="19" customWidth="1"/>
    <col min="14" max="15" width="28.42578125" customWidth="1"/>
  </cols>
  <sheetData>
    <row r="1" spans="1:14" ht="26.25" x14ac:dyDescent="0.4">
      <c r="A1" s="46" t="s">
        <v>22</v>
      </c>
      <c r="C1" s="37"/>
      <c r="D1" s="37"/>
      <c r="E1" s="104"/>
      <c r="F1" s="20" t="s">
        <v>10</v>
      </c>
      <c r="G1" s="21"/>
    </row>
    <row r="2" spans="1:14" ht="57" customHeight="1" x14ac:dyDescent="0.25">
      <c r="A2" s="50" t="s">
        <v>0</v>
      </c>
      <c r="B2" s="27" t="s">
        <v>1</v>
      </c>
      <c r="C2" s="27" t="s">
        <v>2</v>
      </c>
      <c r="D2" s="27" t="s">
        <v>3</v>
      </c>
      <c r="E2" s="105" t="s">
        <v>4</v>
      </c>
      <c r="F2" s="12" t="s">
        <v>5</v>
      </c>
      <c r="G2" s="3" t="s">
        <v>6</v>
      </c>
      <c r="H2" s="3" t="s">
        <v>11</v>
      </c>
      <c r="I2" s="148"/>
      <c r="L2" s="2"/>
      <c r="M2" s="2"/>
      <c r="N2" s="2"/>
    </row>
    <row r="3" spans="1:14" ht="43.5" customHeight="1" x14ac:dyDescent="0.25">
      <c r="A3" s="17" t="s">
        <v>23</v>
      </c>
      <c r="B3" s="30" t="s">
        <v>14</v>
      </c>
      <c r="C3" s="30" t="s">
        <v>17</v>
      </c>
      <c r="D3" s="49">
        <v>44937</v>
      </c>
      <c r="E3" s="113">
        <v>17995</v>
      </c>
      <c r="F3" s="77">
        <f>E3/$E$77</f>
        <v>1.9747324884931371E-2</v>
      </c>
      <c r="G3" s="72"/>
      <c r="H3" s="78" t="s">
        <v>49</v>
      </c>
      <c r="I3" s="94"/>
    </row>
    <row r="4" spans="1:14" ht="43.5" customHeight="1" x14ac:dyDescent="0.25">
      <c r="A4" s="103" t="s">
        <v>25</v>
      </c>
      <c r="B4" s="30" t="s">
        <v>14</v>
      </c>
      <c r="C4" s="30" t="s">
        <v>12</v>
      </c>
      <c r="D4" s="24">
        <v>44937</v>
      </c>
      <c r="E4" s="114">
        <v>12000</v>
      </c>
      <c r="F4" s="77">
        <f t="shared" ref="F4:F67" si="0">E4/$E$77</f>
        <v>1.3168541184727782E-2</v>
      </c>
      <c r="G4" s="76"/>
      <c r="H4" s="78" t="s">
        <v>49</v>
      </c>
    </row>
    <row r="5" spans="1:14" ht="43.5" customHeight="1" x14ac:dyDescent="0.25">
      <c r="A5" s="17" t="s">
        <v>26</v>
      </c>
      <c r="B5" s="30" t="s">
        <v>14</v>
      </c>
      <c r="C5" s="30" t="s">
        <v>12</v>
      </c>
      <c r="D5" s="24">
        <v>44937</v>
      </c>
      <c r="E5" s="114">
        <v>18004.8</v>
      </c>
      <c r="F5" s="77">
        <f t="shared" si="0"/>
        <v>1.9758079193565564E-2</v>
      </c>
      <c r="G5" s="76"/>
      <c r="H5" s="78" t="s">
        <v>49</v>
      </c>
      <c r="K5" s="74"/>
    </row>
    <row r="6" spans="1:14" ht="43.5" customHeight="1" x14ac:dyDescent="0.25">
      <c r="A6" s="70" t="s">
        <v>29</v>
      </c>
      <c r="B6" s="30" t="s">
        <v>14</v>
      </c>
      <c r="C6" s="30" t="s">
        <v>17</v>
      </c>
      <c r="D6" s="24">
        <v>44937</v>
      </c>
      <c r="E6" s="110">
        <v>5547.85</v>
      </c>
      <c r="F6" s="77">
        <f t="shared" si="0"/>
        <v>6.0880909343076694E-3</v>
      </c>
      <c r="G6" s="76"/>
      <c r="H6" s="78" t="s">
        <v>49</v>
      </c>
    </row>
    <row r="7" spans="1:14" ht="43.5" customHeight="1" x14ac:dyDescent="0.25">
      <c r="A7" s="4" t="s">
        <v>31</v>
      </c>
      <c r="B7" s="30" t="s">
        <v>14</v>
      </c>
      <c r="C7" s="30" t="s">
        <v>12</v>
      </c>
      <c r="D7" s="24">
        <v>44944</v>
      </c>
      <c r="E7" s="114">
        <v>10164</v>
      </c>
      <c r="F7" s="77">
        <f t="shared" si="0"/>
        <v>1.1153754383464432E-2</v>
      </c>
      <c r="G7" s="129"/>
      <c r="H7" s="78" t="s">
        <v>49</v>
      </c>
    </row>
    <row r="8" spans="1:14" ht="43.5" customHeight="1" x14ac:dyDescent="0.25">
      <c r="A8" s="123" t="s">
        <v>34</v>
      </c>
      <c r="B8" s="30" t="s">
        <v>14</v>
      </c>
      <c r="C8" s="30" t="s">
        <v>12</v>
      </c>
      <c r="D8" s="49">
        <v>44958</v>
      </c>
      <c r="E8" s="112">
        <v>6912</v>
      </c>
      <c r="F8" s="77">
        <f t="shared" si="0"/>
        <v>7.585079722403203E-3</v>
      </c>
      <c r="G8" s="72"/>
      <c r="H8" s="78" t="s">
        <v>49</v>
      </c>
    </row>
    <row r="9" spans="1:14" ht="43.5" customHeight="1" x14ac:dyDescent="0.25">
      <c r="A9" s="80" t="s">
        <v>35</v>
      </c>
      <c r="B9" s="30" t="s">
        <v>14</v>
      </c>
      <c r="C9" s="30" t="s">
        <v>12</v>
      </c>
      <c r="D9" s="49">
        <v>44958</v>
      </c>
      <c r="E9" s="114">
        <v>6720</v>
      </c>
      <c r="F9" s="77">
        <f t="shared" si="0"/>
        <v>7.374383063447558E-3</v>
      </c>
      <c r="G9" s="32"/>
      <c r="H9" s="78" t="s">
        <v>49</v>
      </c>
    </row>
    <row r="10" spans="1:14" ht="43.5" customHeight="1" x14ac:dyDescent="0.25">
      <c r="A10" s="79" t="s">
        <v>36</v>
      </c>
      <c r="B10" s="30" t="s">
        <v>14</v>
      </c>
      <c r="C10" s="30" t="s">
        <v>12</v>
      </c>
      <c r="D10" s="49">
        <v>44958</v>
      </c>
      <c r="E10" s="114">
        <v>4736</v>
      </c>
      <c r="F10" s="77">
        <f t="shared" si="0"/>
        <v>5.1971842542392318E-3</v>
      </c>
      <c r="G10" s="32"/>
      <c r="H10" s="78" t="s">
        <v>49</v>
      </c>
    </row>
    <row r="11" spans="1:14" ht="43.5" customHeight="1" x14ac:dyDescent="0.25">
      <c r="A11" s="83" t="s">
        <v>37</v>
      </c>
      <c r="B11" s="30" t="s">
        <v>14</v>
      </c>
      <c r="C11" s="30" t="s">
        <v>12</v>
      </c>
      <c r="D11" s="24">
        <v>44958</v>
      </c>
      <c r="E11" s="114">
        <v>14096</v>
      </c>
      <c r="F11" s="77">
        <f t="shared" si="0"/>
        <v>1.5468646378326902E-2</v>
      </c>
      <c r="G11" s="81"/>
      <c r="H11" s="78" t="s">
        <v>49</v>
      </c>
    </row>
    <row r="12" spans="1:14" ht="43.5" customHeight="1" x14ac:dyDescent="0.25">
      <c r="A12" s="79" t="s">
        <v>38</v>
      </c>
      <c r="B12" s="30" t="s">
        <v>14</v>
      </c>
      <c r="C12" s="30" t="s">
        <v>12</v>
      </c>
      <c r="D12" s="24">
        <v>44958</v>
      </c>
      <c r="E12" s="110">
        <v>4864</v>
      </c>
      <c r="F12" s="77">
        <f t="shared" si="0"/>
        <v>5.3376486935429943E-3</v>
      </c>
      <c r="G12" s="76"/>
      <c r="H12" s="78" t="s">
        <v>49</v>
      </c>
    </row>
    <row r="13" spans="1:14" ht="43.5" customHeight="1" x14ac:dyDescent="0.25">
      <c r="A13" s="79" t="s">
        <v>39</v>
      </c>
      <c r="B13" s="30" t="s">
        <v>14</v>
      </c>
      <c r="C13" s="30" t="s">
        <v>12</v>
      </c>
      <c r="D13" s="24">
        <v>44958</v>
      </c>
      <c r="E13" s="110">
        <v>4752</v>
      </c>
      <c r="F13" s="77">
        <f t="shared" si="0"/>
        <v>5.2147423091522017E-3</v>
      </c>
      <c r="G13" s="76"/>
      <c r="H13" s="78" t="s">
        <v>49</v>
      </c>
    </row>
    <row r="14" spans="1:14" ht="43.5" customHeight="1" x14ac:dyDescent="0.25">
      <c r="A14" s="79" t="s">
        <v>39</v>
      </c>
      <c r="B14" s="30" t="s">
        <v>14</v>
      </c>
      <c r="C14" s="30" t="s">
        <v>12</v>
      </c>
      <c r="D14" s="24">
        <v>44958</v>
      </c>
      <c r="E14" s="114">
        <v>11616</v>
      </c>
      <c r="F14" s="77">
        <f t="shared" si="0"/>
        <v>1.2747147866816494E-2</v>
      </c>
      <c r="G14" s="76"/>
      <c r="H14" s="78" t="s">
        <v>49</v>
      </c>
    </row>
    <row r="15" spans="1:14" ht="43.5" customHeight="1" x14ac:dyDescent="0.25">
      <c r="A15" s="79" t="s">
        <v>40</v>
      </c>
      <c r="B15" s="30" t="s">
        <v>14</v>
      </c>
      <c r="C15" s="30" t="s">
        <v>12</v>
      </c>
      <c r="D15" s="24">
        <v>44958</v>
      </c>
      <c r="E15" s="114">
        <v>5530</v>
      </c>
      <c r="F15" s="77">
        <f t="shared" si="0"/>
        <v>6.0685027292953862E-3</v>
      </c>
      <c r="G15" s="76"/>
      <c r="H15" s="78" t="s">
        <v>49</v>
      </c>
    </row>
    <row r="16" spans="1:14" ht="43.5" customHeight="1" x14ac:dyDescent="0.25">
      <c r="A16" s="68" t="s">
        <v>41</v>
      </c>
      <c r="B16" s="30" t="s">
        <v>14</v>
      </c>
      <c r="C16" s="30" t="s">
        <v>12</v>
      </c>
      <c r="D16" s="24">
        <v>44965</v>
      </c>
      <c r="E16" s="114">
        <v>6050</v>
      </c>
      <c r="F16" s="77">
        <f t="shared" si="0"/>
        <v>6.6391395139669242E-3</v>
      </c>
      <c r="G16" s="76"/>
      <c r="H16" s="78" t="s">
        <v>49</v>
      </c>
    </row>
    <row r="17" spans="1:9" ht="43.5" customHeight="1" x14ac:dyDescent="0.25">
      <c r="A17" s="68" t="s">
        <v>43</v>
      </c>
      <c r="B17" s="30" t="s">
        <v>14</v>
      </c>
      <c r="C17" s="30" t="s">
        <v>17</v>
      </c>
      <c r="D17" s="24">
        <v>44965</v>
      </c>
      <c r="E17" s="114">
        <v>10085.959999999999</v>
      </c>
      <c r="F17" s="77">
        <f t="shared" si="0"/>
        <v>1.1068114970626418E-2</v>
      </c>
      <c r="G17" s="76"/>
      <c r="H17" s="78" t="s">
        <v>49</v>
      </c>
    </row>
    <row r="18" spans="1:9" ht="43.5" customHeight="1" x14ac:dyDescent="0.25">
      <c r="A18" s="63" t="s">
        <v>46</v>
      </c>
      <c r="B18" s="30" t="s">
        <v>14</v>
      </c>
      <c r="C18" s="30" t="s">
        <v>12</v>
      </c>
      <c r="D18" s="24">
        <v>44979</v>
      </c>
      <c r="E18" s="114">
        <v>6776</v>
      </c>
      <c r="F18" s="77">
        <f t="shared" si="0"/>
        <v>7.4358362556429551E-3</v>
      </c>
      <c r="G18" s="76"/>
      <c r="H18" s="78" t="s">
        <v>49</v>
      </c>
    </row>
    <row r="19" spans="1:9" ht="43.5" customHeight="1" x14ac:dyDescent="0.25">
      <c r="A19" s="68" t="s">
        <v>47</v>
      </c>
      <c r="B19" s="30" t="s">
        <v>14</v>
      </c>
      <c r="C19" s="30" t="s">
        <v>15</v>
      </c>
      <c r="D19" s="24">
        <v>44986</v>
      </c>
      <c r="E19" s="114">
        <v>5426.85</v>
      </c>
      <c r="F19" s="77">
        <f t="shared" si="0"/>
        <v>5.9553081440283312E-3</v>
      </c>
      <c r="G19" s="76"/>
      <c r="H19" s="78" t="s">
        <v>49</v>
      </c>
    </row>
    <row r="20" spans="1:9" ht="43.5" customHeight="1" x14ac:dyDescent="0.25">
      <c r="A20" s="17" t="s">
        <v>48</v>
      </c>
      <c r="B20" s="30" t="s">
        <v>14</v>
      </c>
      <c r="C20" s="22" t="s">
        <v>17</v>
      </c>
      <c r="D20" s="24">
        <v>44986</v>
      </c>
      <c r="E20" s="114">
        <v>7744</v>
      </c>
      <c r="F20" s="77">
        <f t="shared" si="0"/>
        <v>8.4980985778776632E-3</v>
      </c>
      <c r="G20" s="76"/>
      <c r="H20" s="78" t="s">
        <v>49</v>
      </c>
    </row>
    <row r="21" spans="1:9" ht="43.5" customHeight="1" x14ac:dyDescent="0.25">
      <c r="A21" s="83" t="s">
        <v>51</v>
      </c>
      <c r="B21" s="30" t="s">
        <v>14</v>
      </c>
      <c r="C21" s="30" t="s">
        <v>15</v>
      </c>
      <c r="D21" s="24">
        <v>44993</v>
      </c>
      <c r="E21" s="114">
        <v>6776</v>
      </c>
      <c r="F21" s="77">
        <f t="shared" si="0"/>
        <v>7.4358362556429551E-3</v>
      </c>
      <c r="G21" s="76"/>
      <c r="H21" s="82" t="s">
        <v>49</v>
      </c>
    </row>
    <row r="22" spans="1:9" ht="43.5" customHeight="1" x14ac:dyDescent="0.25">
      <c r="A22" s="69" t="s">
        <v>53</v>
      </c>
      <c r="B22" s="30" t="s">
        <v>14</v>
      </c>
      <c r="C22" s="30" t="s">
        <v>17</v>
      </c>
      <c r="D22" s="24">
        <v>44993</v>
      </c>
      <c r="E22" s="114">
        <v>7405.2</v>
      </c>
      <c r="F22" s="77">
        <f t="shared" si="0"/>
        <v>8.1263067650955145E-3</v>
      </c>
      <c r="G22" s="76"/>
      <c r="H22" s="82" t="s">
        <v>49</v>
      </c>
    </row>
    <row r="23" spans="1:9" ht="43.5" customHeight="1" x14ac:dyDescent="0.25">
      <c r="A23" s="84" t="s">
        <v>54</v>
      </c>
      <c r="B23" s="30" t="s">
        <v>14</v>
      </c>
      <c r="C23" s="18" t="s">
        <v>12</v>
      </c>
      <c r="D23" s="61">
        <v>44993</v>
      </c>
      <c r="E23" s="110">
        <v>7719.8</v>
      </c>
      <c r="F23" s="77">
        <f t="shared" si="0"/>
        <v>8.4715420198217956E-3</v>
      </c>
      <c r="G23" s="76"/>
      <c r="H23" s="82" t="s">
        <v>49</v>
      </c>
    </row>
    <row r="24" spans="1:9" ht="43.5" customHeight="1" x14ac:dyDescent="0.25">
      <c r="A24" s="17" t="s">
        <v>52</v>
      </c>
      <c r="B24" s="30" t="s">
        <v>14</v>
      </c>
      <c r="C24" s="23" t="s">
        <v>15</v>
      </c>
      <c r="D24" s="24">
        <v>44993</v>
      </c>
      <c r="E24" s="114">
        <v>48333.760000000002</v>
      </c>
      <c r="F24" s="77">
        <f t="shared" si="0"/>
        <v>5.3040425764395695E-2</v>
      </c>
      <c r="G24" s="7"/>
      <c r="H24" s="82" t="s">
        <v>49</v>
      </c>
    </row>
    <row r="25" spans="1:9" ht="43.5" customHeight="1" x14ac:dyDescent="0.25">
      <c r="A25" s="17" t="s">
        <v>64</v>
      </c>
      <c r="B25" s="30" t="s">
        <v>14</v>
      </c>
      <c r="C25" s="23" t="s">
        <v>12</v>
      </c>
      <c r="D25" s="24">
        <v>45007</v>
      </c>
      <c r="E25" s="114">
        <v>6751.29</v>
      </c>
      <c r="F25" s="77">
        <f t="shared" si="0"/>
        <v>7.408720034586736E-3</v>
      </c>
      <c r="G25" s="7"/>
      <c r="H25" s="82" t="s">
        <v>49</v>
      </c>
    </row>
    <row r="26" spans="1:9" ht="43.5" customHeight="1" x14ac:dyDescent="0.25">
      <c r="A26" s="79" t="s">
        <v>60</v>
      </c>
      <c r="B26" s="30" t="s">
        <v>14</v>
      </c>
      <c r="C26" s="30" t="s">
        <v>12</v>
      </c>
      <c r="D26" s="61">
        <v>45014</v>
      </c>
      <c r="E26" s="115">
        <v>8470</v>
      </c>
      <c r="F26" s="77">
        <f t="shared" si="0"/>
        <v>9.2947953195536941E-3</v>
      </c>
      <c r="G26" s="76"/>
      <c r="H26" s="82" t="s">
        <v>61</v>
      </c>
    </row>
    <row r="27" spans="1:9" ht="43.5" customHeight="1" x14ac:dyDescent="0.25">
      <c r="A27" s="80" t="s">
        <v>62</v>
      </c>
      <c r="B27" s="30" t="s">
        <v>14</v>
      </c>
      <c r="C27" s="30" t="s">
        <v>12</v>
      </c>
      <c r="D27" s="61">
        <v>45014</v>
      </c>
      <c r="E27" s="110">
        <v>12000</v>
      </c>
      <c r="F27" s="77">
        <f t="shared" si="0"/>
        <v>1.3168541184727782E-2</v>
      </c>
      <c r="G27" s="76"/>
      <c r="H27" s="82" t="s">
        <v>61</v>
      </c>
    </row>
    <row r="28" spans="1:9" ht="43.5" customHeight="1" x14ac:dyDescent="0.25">
      <c r="A28" s="138" t="s">
        <v>65</v>
      </c>
      <c r="B28" s="30" t="s">
        <v>14</v>
      </c>
      <c r="C28" s="30" t="s">
        <v>15</v>
      </c>
      <c r="D28" s="90">
        <v>45028</v>
      </c>
      <c r="E28" s="117">
        <v>5321.25</v>
      </c>
      <c r="F28" s="77">
        <f t="shared" si="0"/>
        <v>5.8394249816027264E-3</v>
      </c>
      <c r="G28" s="32"/>
      <c r="H28" s="82" t="s">
        <v>61</v>
      </c>
      <c r="I28" s="97"/>
    </row>
    <row r="29" spans="1:9" ht="43.5" customHeight="1" x14ac:dyDescent="0.25">
      <c r="A29" s="63" t="s">
        <v>68</v>
      </c>
      <c r="B29" s="30" t="s">
        <v>14</v>
      </c>
      <c r="C29" s="30" t="s">
        <v>12</v>
      </c>
      <c r="D29" s="61">
        <v>45035</v>
      </c>
      <c r="E29" s="110">
        <v>10000</v>
      </c>
      <c r="F29" s="77">
        <f t="shared" si="0"/>
        <v>1.0973784320606486E-2</v>
      </c>
      <c r="G29" s="32"/>
      <c r="H29" s="82" t="s">
        <v>61</v>
      </c>
    </row>
    <row r="30" spans="1:9" ht="43.5" customHeight="1" x14ac:dyDescent="0.25">
      <c r="A30" s="79" t="s">
        <v>69</v>
      </c>
      <c r="B30" s="30" t="s">
        <v>14</v>
      </c>
      <c r="C30" s="30" t="s">
        <v>12</v>
      </c>
      <c r="D30" s="61">
        <v>45035</v>
      </c>
      <c r="E30" s="110">
        <v>6000</v>
      </c>
      <c r="F30" s="77">
        <f t="shared" si="0"/>
        <v>6.5842705923638912E-3</v>
      </c>
      <c r="G30" s="32"/>
      <c r="H30" s="82" t="s">
        <v>61</v>
      </c>
    </row>
    <row r="31" spans="1:9" ht="43.5" customHeight="1" x14ac:dyDescent="0.25">
      <c r="A31" s="122" t="s">
        <v>74</v>
      </c>
      <c r="B31" s="30" t="s">
        <v>14</v>
      </c>
      <c r="C31" s="30" t="s">
        <v>15</v>
      </c>
      <c r="D31" s="61">
        <v>45063</v>
      </c>
      <c r="E31" s="110">
        <v>29574.82</v>
      </c>
      <c r="F31" s="77">
        <f t="shared" si="0"/>
        <v>3.2454769600075907E-2</v>
      </c>
      <c r="G31" s="32"/>
      <c r="H31" s="82" t="s">
        <v>61</v>
      </c>
    </row>
    <row r="32" spans="1:9" ht="43.5" customHeight="1" x14ac:dyDescent="0.25">
      <c r="A32" s="85" t="s">
        <v>75</v>
      </c>
      <c r="B32" s="30" t="s">
        <v>14</v>
      </c>
      <c r="C32" s="30" t="s">
        <v>12</v>
      </c>
      <c r="D32" s="61">
        <v>45056</v>
      </c>
      <c r="E32" s="110">
        <v>9030.23</v>
      </c>
      <c r="F32" s="77">
        <f t="shared" si="0"/>
        <v>9.9095796385470294E-3</v>
      </c>
      <c r="G32" s="32"/>
      <c r="H32" s="82" t="s">
        <v>61</v>
      </c>
    </row>
    <row r="33" spans="1:10" ht="43.5" customHeight="1" x14ac:dyDescent="0.25">
      <c r="A33" s="17" t="s">
        <v>76</v>
      </c>
      <c r="B33" s="30" t="s">
        <v>14</v>
      </c>
      <c r="C33" s="30" t="s">
        <v>12</v>
      </c>
      <c r="D33" s="24">
        <v>45056</v>
      </c>
      <c r="E33" s="112">
        <v>9001.7199999999993</v>
      </c>
      <c r="F33" s="77">
        <f t="shared" si="0"/>
        <v>9.8782933794489807E-3</v>
      </c>
      <c r="G33" s="76"/>
      <c r="H33" s="82" t="s">
        <v>61</v>
      </c>
      <c r="I33" s="94"/>
    </row>
    <row r="34" spans="1:10" ht="43.5" customHeight="1" x14ac:dyDescent="0.25">
      <c r="A34" s="25" t="s">
        <v>78</v>
      </c>
      <c r="B34" s="18" t="s">
        <v>14</v>
      </c>
      <c r="C34" s="18" t="s">
        <v>12</v>
      </c>
      <c r="D34" s="61">
        <v>45063</v>
      </c>
      <c r="E34" s="110">
        <v>11930.6</v>
      </c>
      <c r="F34" s="77">
        <f t="shared" si="0"/>
        <v>1.3092383121542775E-2</v>
      </c>
      <c r="G34" s="32"/>
      <c r="H34" s="82" t="s">
        <v>61</v>
      </c>
      <c r="I34" s="94"/>
    </row>
    <row r="35" spans="1:10" s="2" customFormat="1" ht="43.5" customHeight="1" x14ac:dyDescent="0.25">
      <c r="A35" s="60" t="s">
        <v>79</v>
      </c>
      <c r="B35" s="22" t="s">
        <v>14</v>
      </c>
      <c r="C35" s="22" t="s">
        <v>15</v>
      </c>
      <c r="D35" s="24">
        <v>45070</v>
      </c>
      <c r="E35" s="114">
        <v>43702.78</v>
      </c>
      <c r="F35" s="77">
        <f t="shared" si="0"/>
        <v>4.7958488193091467E-2</v>
      </c>
      <c r="G35" s="75"/>
      <c r="H35" s="82" t="s">
        <v>61</v>
      </c>
      <c r="I35" s="74"/>
      <c r="J35" s="74"/>
    </row>
    <row r="36" spans="1:10" s="2" customFormat="1" ht="43.5" customHeight="1" x14ac:dyDescent="0.25">
      <c r="A36" s="60" t="s">
        <v>80</v>
      </c>
      <c r="B36" s="22" t="s">
        <v>14</v>
      </c>
      <c r="C36" s="22" t="s">
        <v>12</v>
      </c>
      <c r="D36" s="24">
        <v>45070</v>
      </c>
      <c r="E36" s="114">
        <v>10164</v>
      </c>
      <c r="F36" s="77">
        <f t="shared" si="0"/>
        <v>1.1153754383464432E-2</v>
      </c>
      <c r="G36" s="75"/>
      <c r="H36" s="82" t="s">
        <v>61</v>
      </c>
      <c r="I36" s="74"/>
    </row>
    <row r="37" spans="1:10" s="2" customFormat="1" ht="43.5" customHeight="1" x14ac:dyDescent="0.25">
      <c r="A37" s="60" t="s">
        <v>81</v>
      </c>
      <c r="B37" s="22" t="s">
        <v>14</v>
      </c>
      <c r="C37" s="22" t="s">
        <v>12</v>
      </c>
      <c r="D37" s="24">
        <v>45070</v>
      </c>
      <c r="E37" s="114">
        <v>13662.11</v>
      </c>
      <c r="F37" s="77">
        <f t="shared" si="0"/>
        <v>1.4992504850440107E-2</v>
      </c>
      <c r="G37" s="75"/>
      <c r="H37" s="82" t="s">
        <v>61</v>
      </c>
      <c r="I37" s="74"/>
    </row>
    <row r="38" spans="1:10" s="2" customFormat="1" ht="43.5" customHeight="1" x14ac:dyDescent="0.25">
      <c r="A38" s="4" t="s">
        <v>82</v>
      </c>
      <c r="B38" s="22" t="s">
        <v>14</v>
      </c>
      <c r="C38" s="22" t="s">
        <v>17</v>
      </c>
      <c r="D38" s="24">
        <v>45070</v>
      </c>
      <c r="E38" s="114">
        <v>9317</v>
      </c>
      <c r="F38" s="77">
        <f t="shared" si="0"/>
        <v>1.0224274851509063E-2</v>
      </c>
      <c r="G38" s="72"/>
      <c r="H38" s="82" t="s">
        <v>61</v>
      </c>
      <c r="I38" s="74"/>
    </row>
    <row r="39" spans="1:10" s="2" customFormat="1" ht="43.5" customHeight="1" x14ac:dyDescent="0.25">
      <c r="A39" s="4" t="s">
        <v>83</v>
      </c>
      <c r="B39" s="22" t="s">
        <v>14</v>
      </c>
      <c r="C39" s="22" t="s">
        <v>17</v>
      </c>
      <c r="D39" s="24">
        <v>45070</v>
      </c>
      <c r="E39" s="114">
        <v>11436.48</v>
      </c>
      <c r="F39" s="77">
        <f t="shared" si="0"/>
        <v>1.2550146490692965E-2</v>
      </c>
      <c r="G39" s="72"/>
      <c r="H39" s="82" t="s">
        <v>61</v>
      </c>
      <c r="I39" s="74"/>
      <c r="J39" s="74"/>
    </row>
    <row r="40" spans="1:10" s="2" customFormat="1" ht="43.5" customHeight="1" x14ac:dyDescent="0.25">
      <c r="A40" s="4" t="s">
        <v>84</v>
      </c>
      <c r="B40" s="22" t="s">
        <v>14</v>
      </c>
      <c r="C40" s="22" t="s">
        <v>17</v>
      </c>
      <c r="D40" s="24">
        <v>45070</v>
      </c>
      <c r="E40" s="114">
        <v>17583.740000000002</v>
      </c>
      <c r="F40" s="77">
        <f t="shared" si="0"/>
        <v>1.929601703096211E-2</v>
      </c>
      <c r="G40" s="72"/>
      <c r="H40" s="82" t="s">
        <v>61</v>
      </c>
      <c r="I40" s="74"/>
      <c r="J40" s="74"/>
    </row>
    <row r="41" spans="1:10" s="2" customFormat="1" ht="43.5" customHeight="1" x14ac:dyDescent="0.25">
      <c r="A41" s="4" t="s">
        <v>85</v>
      </c>
      <c r="B41" s="22" t="s">
        <v>14</v>
      </c>
      <c r="C41" s="22" t="s">
        <v>17</v>
      </c>
      <c r="D41" s="24">
        <v>45084</v>
      </c>
      <c r="E41" s="114">
        <v>10010.09</v>
      </c>
      <c r="F41" s="77">
        <f t="shared" si="0"/>
        <v>1.0984856868985978E-2</v>
      </c>
      <c r="G41" s="72"/>
      <c r="H41" s="82" t="s">
        <v>61</v>
      </c>
      <c r="I41" s="74"/>
      <c r="J41" s="74"/>
    </row>
    <row r="42" spans="1:10" s="2" customFormat="1" ht="43.5" customHeight="1" x14ac:dyDescent="0.25">
      <c r="A42" s="124" t="s">
        <v>88</v>
      </c>
      <c r="B42" s="22" t="s">
        <v>14</v>
      </c>
      <c r="C42" s="22" t="s">
        <v>15</v>
      </c>
      <c r="D42" s="24">
        <v>45089</v>
      </c>
      <c r="E42" s="125">
        <v>28094.51</v>
      </c>
      <c r="F42" s="77">
        <f t="shared" si="0"/>
        <v>3.0830309333312211E-2</v>
      </c>
      <c r="G42" s="72"/>
      <c r="H42" s="82" t="s">
        <v>61</v>
      </c>
      <c r="I42" s="74"/>
      <c r="J42" s="74"/>
    </row>
    <row r="43" spans="1:10" s="2" customFormat="1" ht="43.5" customHeight="1" x14ac:dyDescent="0.25">
      <c r="A43" s="93" t="s">
        <v>89</v>
      </c>
      <c r="B43" s="30" t="s">
        <v>14</v>
      </c>
      <c r="C43" s="30" t="s">
        <v>15</v>
      </c>
      <c r="D43" s="49">
        <v>45112</v>
      </c>
      <c r="E43" s="112">
        <v>45897.72</v>
      </c>
      <c r="F43" s="77">
        <f t="shared" si="0"/>
        <v>5.0367168008758671E-2</v>
      </c>
      <c r="G43" s="7"/>
      <c r="H43" s="78" t="s">
        <v>61</v>
      </c>
      <c r="I43" s="74"/>
    </row>
    <row r="44" spans="1:10" s="2" customFormat="1" ht="43.5" customHeight="1" x14ac:dyDescent="0.25">
      <c r="A44" s="4" t="s">
        <v>90</v>
      </c>
      <c r="B44" s="22" t="s">
        <v>14</v>
      </c>
      <c r="C44" s="22" t="s">
        <v>15</v>
      </c>
      <c r="D44" s="24">
        <v>45112</v>
      </c>
      <c r="E44" s="114">
        <v>15354.9</v>
      </c>
      <c r="F44" s="77">
        <f t="shared" si="0"/>
        <v>1.6850136086448052E-2</v>
      </c>
      <c r="G44" s="72"/>
      <c r="H44" s="126" t="s">
        <v>61</v>
      </c>
      <c r="I44" s="74"/>
      <c r="J44" s="74"/>
    </row>
    <row r="45" spans="1:10" s="2" customFormat="1" ht="43.5" customHeight="1" x14ac:dyDescent="0.25">
      <c r="A45" s="4" t="s">
        <v>91</v>
      </c>
      <c r="B45" s="22" t="s">
        <v>14</v>
      </c>
      <c r="C45" s="22" t="s">
        <v>12</v>
      </c>
      <c r="D45" s="24">
        <v>45112</v>
      </c>
      <c r="E45" s="114">
        <v>7562.5</v>
      </c>
      <c r="F45" s="77">
        <f t="shared" si="0"/>
        <v>8.298924392458655E-3</v>
      </c>
      <c r="G45" s="72"/>
      <c r="H45" s="82" t="s">
        <v>61</v>
      </c>
      <c r="I45" s="74"/>
      <c r="J45" s="74"/>
    </row>
    <row r="46" spans="1:10" s="2" customFormat="1" ht="43.5" customHeight="1" x14ac:dyDescent="0.25">
      <c r="A46" s="4" t="s">
        <v>92</v>
      </c>
      <c r="B46" s="22" t="s">
        <v>14</v>
      </c>
      <c r="C46" s="22" t="s">
        <v>12</v>
      </c>
      <c r="D46" s="24">
        <v>45112</v>
      </c>
      <c r="E46" s="114">
        <v>13686.31</v>
      </c>
      <c r="F46" s="77">
        <f t="shared" si="0"/>
        <v>1.5019061408495975E-2</v>
      </c>
      <c r="G46" s="72"/>
      <c r="H46" s="82" t="s">
        <v>61</v>
      </c>
      <c r="I46" s="74"/>
      <c r="J46" s="74"/>
    </row>
    <row r="47" spans="1:10" s="2" customFormat="1" ht="43.5" customHeight="1" x14ac:dyDescent="0.25">
      <c r="A47" s="4" t="s">
        <v>93</v>
      </c>
      <c r="B47" s="22" t="s">
        <v>14</v>
      </c>
      <c r="C47" s="22" t="s">
        <v>15</v>
      </c>
      <c r="D47" s="24">
        <v>45112</v>
      </c>
      <c r="E47" s="114">
        <v>11627.62</v>
      </c>
      <c r="F47" s="77">
        <f t="shared" si="0"/>
        <v>1.2759899404197039E-2</v>
      </c>
      <c r="G47" s="72"/>
      <c r="H47" s="82" t="s">
        <v>61</v>
      </c>
      <c r="I47" s="74"/>
      <c r="J47" s="74"/>
    </row>
    <row r="48" spans="1:10" s="2" customFormat="1" ht="43.5" customHeight="1" x14ac:dyDescent="0.25">
      <c r="A48" s="89" t="s">
        <v>94</v>
      </c>
      <c r="B48" s="35" t="s">
        <v>14</v>
      </c>
      <c r="C48" s="30" t="s">
        <v>12</v>
      </c>
      <c r="D48" s="49">
        <v>45112</v>
      </c>
      <c r="E48" s="112">
        <v>-5082</v>
      </c>
      <c r="F48" s="77">
        <f t="shared" si="0"/>
        <v>-5.5768771917322161E-3</v>
      </c>
      <c r="G48" s="72"/>
      <c r="H48" s="82" t="s">
        <v>61</v>
      </c>
      <c r="I48" s="98"/>
    </row>
    <row r="49" spans="1:9" s="2" customFormat="1" ht="43.5" customHeight="1" x14ac:dyDescent="0.25">
      <c r="A49" s="64" t="s">
        <v>98</v>
      </c>
      <c r="B49" s="22" t="s">
        <v>14</v>
      </c>
      <c r="C49" s="22" t="s">
        <v>15</v>
      </c>
      <c r="D49" s="24">
        <v>45119</v>
      </c>
      <c r="E49" s="113">
        <v>5991.92</v>
      </c>
      <c r="F49" s="77">
        <f t="shared" si="0"/>
        <v>6.575403774632841E-3</v>
      </c>
      <c r="G49" s="72"/>
      <c r="H49" s="82" t="s">
        <v>61</v>
      </c>
      <c r="I49" s="74"/>
    </row>
    <row r="50" spans="1:9" s="2" customFormat="1" ht="43.5" customHeight="1" x14ac:dyDescent="0.25">
      <c r="A50" s="65" t="s">
        <v>101</v>
      </c>
      <c r="B50" s="22" t="s">
        <v>14</v>
      </c>
      <c r="C50" s="22" t="s">
        <v>12</v>
      </c>
      <c r="D50" s="24">
        <v>45126</v>
      </c>
      <c r="E50" s="114">
        <v>9124.61</v>
      </c>
      <c r="F50" s="77">
        <f t="shared" si="0"/>
        <v>1.0013150214964916E-2</v>
      </c>
      <c r="G50" s="72"/>
      <c r="H50" s="82" t="s">
        <v>61</v>
      </c>
      <c r="I50" s="74"/>
    </row>
    <row r="51" spans="1:9" s="2" customFormat="1" ht="43.5" customHeight="1" x14ac:dyDescent="0.25">
      <c r="A51" s="67" t="s">
        <v>102</v>
      </c>
      <c r="B51" s="22" t="s">
        <v>14</v>
      </c>
      <c r="C51" s="22" t="s">
        <v>12</v>
      </c>
      <c r="D51" s="24">
        <v>45126</v>
      </c>
      <c r="E51" s="114">
        <v>17690.2</v>
      </c>
      <c r="F51" s="77">
        <f t="shared" si="0"/>
        <v>1.9412843938839287E-2</v>
      </c>
      <c r="G51" s="72"/>
      <c r="H51" s="82" t="s">
        <v>61</v>
      </c>
      <c r="I51" s="74"/>
    </row>
    <row r="52" spans="1:9" s="2" customFormat="1" ht="43.5" customHeight="1" x14ac:dyDescent="0.25">
      <c r="A52" s="91" t="s">
        <v>103</v>
      </c>
      <c r="B52" s="22" t="s">
        <v>14</v>
      </c>
      <c r="C52" s="22" t="s">
        <v>12</v>
      </c>
      <c r="D52" s="24">
        <v>45126</v>
      </c>
      <c r="E52" s="114">
        <v>14520</v>
      </c>
      <c r="F52" s="77">
        <f t="shared" si="0"/>
        <v>1.5933934833520617E-2</v>
      </c>
      <c r="G52" s="72"/>
      <c r="H52" s="82" t="s">
        <v>61</v>
      </c>
      <c r="I52" s="74"/>
    </row>
    <row r="53" spans="1:9" s="2" customFormat="1" ht="43.5" customHeight="1" x14ac:dyDescent="0.25">
      <c r="A53" s="17" t="s">
        <v>104</v>
      </c>
      <c r="B53" s="22" t="s">
        <v>14</v>
      </c>
      <c r="C53" s="22" t="s">
        <v>12</v>
      </c>
      <c r="D53" s="24">
        <v>46229</v>
      </c>
      <c r="E53" s="114">
        <v>8470</v>
      </c>
      <c r="F53" s="77">
        <f t="shared" si="0"/>
        <v>9.2947953195536941E-3</v>
      </c>
      <c r="G53" s="72"/>
      <c r="H53" s="82" t="s">
        <v>61</v>
      </c>
      <c r="I53" s="74"/>
    </row>
    <row r="54" spans="1:9" s="2" customFormat="1" ht="43.5" customHeight="1" x14ac:dyDescent="0.25">
      <c r="A54" s="17" t="s">
        <v>105</v>
      </c>
      <c r="B54" s="22" t="s">
        <v>14</v>
      </c>
      <c r="C54" s="22" t="s">
        <v>12</v>
      </c>
      <c r="D54" s="24">
        <v>45133</v>
      </c>
      <c r="E54" s="114">
        <v>5082</v>
      </c>
      <c r="F54" s="77">
        <f t="shared" si="0"/>
        <v>5.5768771917322161E-3</v>
      </c>
      <c r="G54" s="72"/>
      <c r="H54" s="82" t="s">
        <v>61</v>
      </c>
      <c r="I54" s="74"/>
    </row>
    <row r="55" spans="1:9" s="2" customFormat="1" ht="43.5" customHeight="1" x14ac:dyDescent="0.25">
      <c r="A55" s="17" t="s">
        <v>106</v>
      </c>
      <c r="B55" s="22" t="s">
        <v>14</v>
      </c>
      <c r="C55" s="22" t="s">
        <v>12</v>
      </c>
      <c r="D55" s="24">
        <v>45140</v>
      </c>
      <c r="E55" s="114">
        <v>10838.58</v>
      </c>
      <c r="F55" s="77">
        <f t="shared" si="0"/>
        <v>1.1894023926163904E-2</v>
      </c>
      <c r="G55" s="72"/>
      <c r="H55" s="82" t="s">
        <v>61</v>
      </c>
      <c r="I55" s="74"/>
    </row>
    <row r="56" spans="1:9" s="2" customFormat="1" ht="43.5" customHeight="1" x14ac:dyDescent="0.25">
      <c r="A56" s="17" t="s">
        <v>107</v>
      </c>
      <c r="B56" s="22" t="s">
        <v>14</v>
      </c>
      <c r="C56" s="22" t="s">
        <v>12</v>
      </c>
      <c r="D56" s="24">
        <v>45140</v>
      </c>
      <c r="E56" s="114">
        <v>13278.84</v>
      </c>
      <c r="F56" s="77">
        <f t="shared" si="0"/>
        <v>1.4571912618784223E-2</v>
      </c>
      <c r="G56" s="72"/>
      <c r="H56" s="82" t="s">
        <v>61</v>
      </c>
      <c r="I56" s="74"/>
    </row>
    <row r="57" spans="1:9" s="2" customFormat="1" ht="43.5" customHeight="1" x14ac:dyDescent="0.25">
      <c r="A57" s="89" t="s">
        <v>108</v>
      </c>
      <c r="B57" s="22" t="s">
        <v>14</v>
      </c>
      <c r="C57" s="22" t="s">
        <v>12</v>
      </c>
      <c r="D57" s="24">
        <v>45140</v>
      </c>
      <c r="E57" s="112">
        <v>11495</v>
      </c>
      <c r="F57" s="77">
        <f t="shared" si="0"/>
        <v>1.2614365076537156E-2</v>
      </c>
      <c r="G57" s="72"/>
      <c r="H57" s="82" t="s">
        <v>61</v>
      </c>
      <c r="I57" s="74"/>
    </row>
    <row r="58" spans="1:9" s="2" customFormat="1" ht="43.5" customHeight="1" x14ac:dyDescent="0.25">
      <c r="A58" s="25" t="s">
        <v>109</v>
      </c>
      <c r="B58" s="22" t="s">
        <v>14</v>
      </c>
      <c r="C58" s="22" t="s">
        <v>12</v>
      </c>
      <c r="D58" s="24">
        <v>45147</v>
      </c>
      <c r="E58" s="114">
        <v>17803.939999999999</v>
      </c>
      <c r="F58" s="77">
        <f t="shared" si="0"/>
        <v>1.953765976170186E-2</v>
      </c>
      <c r="G58" s="72"/>
      <c r="H58" s="82" t="s">
        <v>61</v>
      </c>
      <c r="I58" s="74"/>
    </row>
    <row r="59" spans="1:9" s="2" customFormat="1" ht="43.5" customHeight="1" x14ac:dyDescent="0.25">
      <c r="A59" s="17" t="s">
        <v>110</v>
      </c>
      <c r="B59" s="22" t="s">
        <v>14</v>
      </c>
      <c r="C59" s="22" t="s">
        <v>17</v>
      </c>
      <c r="D59" s="24">
        <v>45147</v>
      </c>
      <c r="E59" s="114">
        <v>5517.6</v>
      </c>
      <c r="F59" s="77">
        <f t="shared" si="0"/>
        <v>6.0548952367378353E-3</v>
      </c>
      <c r="G59" s="72"/>
      <c r="H59" s="82" t="s">
        <v>61</v>
      </c>
      <c r="I59" s="74"/>
    </row>
    <row r="60" spans="1:9" s="2" customFormat="1" ht="43.5" customHeight="1" x14ac:dyDescent="0.25">
      <c r="A60" s="69" t="s">
        <v>113</v>
      </c>
      <c r="B60" s="22" t="s">
        <v>14</v>
      </c>
      <c r="C60" s="22" t="s">
        <v>17</v>
      </c>
      <c r="D60" s="24">
        <v>45154</v>
      </c>
      <c r="E60" s="114">
        <v>14571.79</v>
      </c>
      <c r="F60" s="77">
        <f t="shared" si="0"/>
        <v>1.5990768062517039E-2</v>
      </c>
      <c r="G60" s="72"/>
      <c r="H60" s="82" t="s">
        <v>61</v>
      </c>
      <c r="I60" s="74"/>
    </row>
    <row r="61" spans="1:9" s="2" customFormat="1" ht="43.5" customHeight="1" x14ac:dyDescent="0.25">
      <c r="A61" s="25" t="s">
        <v>114</v>
      </c>
      <c r="B61" s="22" t="s">
        <v>14</v>
      </c>
      <c r="C61" s="22" t="s">
        <v>17</v>
      </c>
      <c r="D61" s="24">
        <v>45154</v>
      </c>
      <c r="E61" s="114">
        <v>5089.9399999999996</v>
      </c>
      <c r="F61" s="77">
        <f t="shared" si="0"/>
        <v>5.5855903764827769E-3</v>
      </c>
      <c r="G61" s="72"/>
      <c r="H61" s="82" t="s">
        <v>61</v>
      </c>
      <c r="I61" s="74"/>
    </row>
    <row r="62" spans="1:9" s="2" customFormat="1" ht="43.5" customHeight="1" x14ac:dyDescent="0.25">
      <c r="A62" s="65" t="s">
        <v>116</v>
      </c>
      <c r="B62" s="22" t="s">
        <v>14</v>
      </c>
      <c r="C62" s="22" t="s">
        <v>12</v>
      </c>
      <c r="D62" s="24">
        <v>45154</v>
      </c>
      <c r="E62" s="114">
        <v>6653.64</v>
      </c>
      <c r="F62" s="77">
        <f t="shared" si="0"/>
        <v>7.3015610306960141E-3</v>
      </c>
      <c r="G62" s="72"/>
      <c r="H62" s="82" t="s">
        <v>61</v>
      </c>
      <c r="I62" s="74"/>
    </row>
    <row r="63" spans="1:9" s="2" customFormat="1" ht="43.5" customHeight="1" x14ac:dyDescent="0.25">
      <c r="A63" s="63" t="s">
        <v>119</v>
      </c>
      <c r="B63" s="22" t="s">
        <v>14</v>
      </c>
      <c r="C63" s="22" t="s">
        <v>17</v>
      </c>
      <c r="D63" s="24">
        <v>45168</v>
      </c>
      <c r="E63" s="114">
        <v>5512.76</v>
      </c>
      <c r="F63" s="77">
        <f t="shared" si="0"/>
        <v>6.0495839251266609E-3</v>
      </c>
      <c r="G63" s="72"/>
      <c r="H63" s="82" t="s">
        <v>61</v>
      </c>
      <c r="I63" s="98"/>
    </row>
    <row r="64" spans="1:9" s="2" customFormat="1" ht="43.5" customHeight="1" x14ac:dyDescent="0.25">
      <c r="A64" s="17" t="s">
        <v>120</v>
      </c>
      <c r="B64" s="22" t="s">
        <v>14</v>
      </c>
      <c r="C64" s="22" t="s">
        <v>17</v>
      </c>
      <c r="D64" s="24">
        <v>45168</v>
      </c>
      <c r="E64" s="114">
        <v>8663.6</v>
      </c>
      <c r="F64" s="77">
        <f t="shared" si="0"/>
        <v>9.5072477840006352E-3</v>
      </c>
      <c r="G64" s="72"/>
      <c r="H64" s="82" t="s">
        <v>61</v>
      </c>
      <c r="I64" s="74"/>
    </row>
    <row r="65" spans="1:12" s="2" customFormat="1" ht="43.5" customHeight="1" x14ac:dyDescent="0.25">
      <c r="A65" s="25" t="s">
        <v>121</v>
      </c>
      <c r="B65" s="22" t="s">
        <v>14</v>
      </c>
      <c r="C65" s="22" t="s">
        <v>17</v>
      </c>
      <c r="D65" s="24">
        <v>45168</v>
      </c>
      <c r="E65" s="114">
        <v>7011.95</v>
      </c>
      <c r="F65" s="77">
        <f t="shared" si="0"/>
        <v>7.6947626966876641E-3</v>
      </c>
      <c r="G65" s="72"/>
      <c r="H65" s="82" t="s">
        <v>61</v>
      </c>
      <c r="I65" s="98"/>
    </row>
    <row r="66" spans="1:12" s="2" customFormat="1" ht="43.5" customHeight="1" x14ac:dyDescent="0.25">
      <c r="A66" s="127" t="s">
        <v>135</v>
      </c>
      <c r="B66" s="22" t="s">
        <v>14</v>
      </c>
      <c r="C66" s="22" t="s">
        <v>12</v>
      </c>
      <c r="D66" s="24">
        <v>45182</v>
      </c>
      <c r="E66" s="114">
        <v>13895</v>
      </c>
      <c r="F66" s="77">
        <f t="shared" si="0"/>
        <v>1.5248073313482711E-2</v>
      </c>
      <c r="G66" s="72"/>
      <c r="H66" s="82" t="s">
        <v>61</v>
      </c>
      <c r="I66" s="98"/>
    </row>
    <row r="67" spans="1:12" s="2" customFormat="1" ht="43.5" customHeight="1" x14ac:dyDescent="0.25">
      <c r="A67" s="25" t="s">
        <v>131</v>
      </c>
      <c r="B67" s="22" t="s">
        <v>14</v>
      </c>
      <c r="C67" s="22" t="s">
        <v>12</v>
      </c>
      <c r="D67" s="24">
        <v>45182</v>
      </c>
      <c r="E67" s="114">
        <v>6957.5</v>
      </c>
      <c r="F67" s="77">
        <f t="shared" si="0"/>
        <v>7.6350104410619624E-3</v>
      </c>
      <c r="G67" s="72"/>
      <c r="H67" s="82" t="s">
        <v>61</v>
      </c>
      <c r="I67" s="98"/>
    </row>
    <row r="68" spans="1:12" s="2" customFormat="1" ht="43.5" customHeight="1" x14ac:dyDescent="0.25">
      <c r="A68" s="25" t="s">
        <v>132</v>
      </c>
      <c r="B68" s="22" t="s">
        <v>14</v>
      </c>
      <c r="C68" s="22" t="s">
        <v>133</v>
      </c>
      <c r="D68" s="24">
        <v>45189</v>
      </c>
      <c r="E68" s="114">
        <v>17545</v>
      </c>
      <c r="F68" s="77">
        <f t="shared" ref="F68:F77" si="1">E68/$E$77</f>
        <v>1.9253504590504077E-2</v>
      </c>
      <c r="G68" s="72"/>
      <c r="H68" s="82" t="s">
        <v>61</v>
      </c>
      <c r="I68" s="98"/>
    </row>
    <row r="69" spans="1:12" s="2" customFormat="1" ht="43.5" customHeight="1" x14ac:dyDescent="0.25">
      <c r="A69" s="66" t="s">
        <v>134</v>
      </c>
      <c r="B69" s="22" t="s">
        <v>14</v>
      </c>
      <c r="C69" s="30" t="s">
        <v>12</v>
      </c>
      <c r="D69" s="24">
        <v>45189</v>
      </c>
      <c r="E69" s="116">
        <v>17061</v>
      </c>
      <c r="F69" s="77">
        <f t="shared" si="1"/>
        <v>1.8722373429386725E-2</v>
      </c>
      <c r="G69" s="72"/>
      <c r="H69" s="82" t="s">
        <v>61</v>
      </c>
      <c r="I69" s="98"/>
    </row>
    <row r="70" spans="1:12" s="2" customFormat="1" ht="43.5" customHeight="1" x14ac:dyDescent="0.25">
      <c r="A70" s="25" t="s">
        <v>138</v>
      </c>
      <c r="B70" s="22" t="s">
        <v>14</v>
      </c>
      <c r="C70" s="22" t="s">
        <v>12</v>
      </c>
      <c r="D70" s="24">
        <v>45196</v>
      </c>
      <c r="E70" s="116">
        <v>17682.79</v>
      </c>
      <c r="F70" s="77">
        <f t="shared" si="1"/>
        <v>1.9404712364657718E-2</v>
      </c>
      <c r="G70" s="72"/>
      <c r="H70" s="82" t="s">
        <v>61</v>
      </c>
      <c r="I70" s="98"/>
    </row>
    <row r="71" spans="1:12" s="2" customFormat="1" ht="43.5" customHeight="1" x14ac:dyDescent="0.25">
      <c r="A71" s="25" t="s">
        <v>146</v>
      </c>
      <c r="B71" s="22" t="s">
        <v>14</v>
      </c>
      <c r="C71" s="22" t="s">
        <v>15</v>
      </c>
      <c r="D71" s="130">
        <v>45177</v>
      </c>
      <c r="E71" s="131">
        <v>47933.120000000003</v>
      </c>
      <c r="F71" s="77">
        <f t="shared" si="1"/>
        <v>5.260077206937492E-2</v>
      </c>
      <c r="G71" s="72"/>
      <c r="H71" s="82" t="s">
        <v>61</v>
      </c>
      <c r="I71" s="98"/>
    </row>
    <row r="72" spans="1:12" s="2" customFormat="1" ht="43.5" customHeight="1" x14ac:dyDescent="0.25">
      <c r="A72" s="89" t="s">
        <v>139</v>
      </c>
      <c r="B72" s="72" t="s">
        <v>14</v>
      </c>
      <c r="C72" s="72" t="s">
        <v>17</v>
      </c>
      <c r="D72" s="90">
        <v>45271</v>
      </c>
      <c r="E72" s="112">
        <v>9801</v>
      </c>
      <c r="F72" s="77">
        <f t="shared" si="1"/>
        <v>1.0755406012626416E-2</v>
      </c>
      <c r="G72" s="7"/>
      <c r="H72" s="78" t="s">
        <v>61</v>
      </c>
      <c r="I72" s="74"/>
      <c r="J72" s="74"/>
    </row>
    <row r="73" spans="1:12" s="2" customFormat="1" ht="43.5" customHeight="1" x14ac:dyDescent="0.25">
      <c r="A73" s="95" t="s">
        <v>141</v>
      </c>
      <c r="B73" s="30" t="s">
        <v>14</v>
      </c>
      <c r="C73" s="30" t="s">
        <v>17</v>
      </c>
      <c r="D73" s="49">
        <v>45217</v>
      </c>
      <c r="E73" s="121">
        <v>17968.5</v>
      </c>
      <c r="F73" s="77">
        <f t="shared" si="1"/>
        <v>1.9718244356481764E-2</v>
      </c>
      <c r="G73" s="72"/>
      <c r="H73" s="78" t="s">
        <v>61</v>
      </c>
      <c r="I73" s="21"/>
    </row>
    <row r="74" spans="1:12" s="2" customFormat="1" ht="43.5" customHeight="1" x14ac:dyDescent="0.25">
      <c r="A74" s="25" t="s">
        <v>147</v>
      </c>
      <c r="B74" s="22" t="s">
        <v>14</v>
      </c>
      <c r="C74" s="22" t="s">
        <v>15</v>
      </c>
      <c r="D74" s="24">
        <v>45238</v>
      </c>
      <c r="E74" s="114">
        <v>14641</v>
      </c>
      <c r="F74" s="77">
        <f t="shared" si="1"/>
        <v>1.6066717623799954E-2</v>
      </c>
      <c r="G74" s="72"/>
      <c r="H74" s="82" t="s">
        <v>61</v>
      </c>
      <c r="I74" s="98"/>
    </row>
    <row r="75" spans="1:12" s="2" customFormat="1" ht="43.5" customHeight="1" x14ac:dyDescent="0.25">
      <c r="A75" s="25" t="s">
        <v>150</v>
      </c>
      <c r="B75" s="22" t="s">
        <v>14</v>
      </c>
      <c r="C75" s="22" t="s">
        <v>17</v>
      </c>
      <c r="D75" s="24">
        <v>45259</v>
      </c>
      <c r="E75" s="116">
        <v>3875</v>
      </c>
      <c r="F75" s="77">
        <f t="shared" si="1"/>
        <v>4.2523414242350132E-3</v>
      </c>
      <c r="G75" s="72"/>
      <c r="H75" s="82" t="s">
        <v>61</v>
      </c>
      <c r="I75" s="21"/>
    </row>
    <row r="76" spans="1:12" s="2" customFormat="1" ht="43.5" customHeight="1" x14ac:dyDescent="0.25">
      <c r="A76" s="25" t="s">
        <v>151</v>
      </c>
      <c r="B76" s="22" t="s">
        <v>14</v>
      </c>
      <c r="C76" s="22" t="s">
        <v>15</v>
      </c>
      <c r="D76" s="24">
        <v>45280</v>
      </c>
      <c r="E76" s="116">
        <v>6233.5</v>
      </c>
      <c r="F76" s="77">
        <f t="shared" si="1"/>
        <v>6.8405084562500528E-3</v>
      </c>
      <c r="G76" s="72"/>
      <c r="H76" s="82" t="s">
        <v>61</v>
      </c>
      <c r="I76" s="21"/>
    </row>
    <row r="77" spans="1:12" ht="36.75" customHeight="1" x14ac:dyDescent="0.25">
      <c r="A77" s="5" t="s">
        <v>7</v>
      </c>
      <c r="B77" s="59"/>
      <c r="C77" s="29"/>
      <c r="D77" s="29"/>
      <c r="E77" s="106">
        <f>SUM(E3:E76)</f>
        <v>911262.66999999981</v>
      </c>
      <c r="F77" s="152">
        <f t="shared" si="1"/>
        <v>1</v>
      </c>
      <c r="G77" s="14">
        <f>E77/$E$134</f>
        <v>0.22506415801471966</v>
      </c>
      <c r="H77" s="39"/>
    </row>
    <row r="78" spans="1:12" ht="36.75" customHeight="1" x14ac:dyDescent="0.25">
      <c r="A78" s="128" t="s">
        <v>137</v>
      </c>
      <c r="B78" s="35" t="s">
        <v>50</v>
      </c>
      <c r="C78" s="72" t="s">
        <v>12</v>
      </c>
      <c r="D78" s="90">
        <v>44986</v>
      </c>
      <c r="E78" s="117">
        <v>40196.199999999997</v>
      </c>
      <c r="F78" s="41">
        <f>E78/$E$82</f>
        <v>0.28362165753440893</v>
      </c>
      <c r="G78" s="87"/>
      <c r="H78" s="101" t="s">
        <v>61</v>
      </c>
    </row>
    <row r="79" spans="1:12" ht="36.75" customHeight="1" x14ac:dyDescent="0.25">
      <c r="A79" s="89" t="s">
        <v>71</v>
      </c>
      <c r="B79" s="35" t="s">
        <v>50</v>
      </c>
      <c r="C79" s="72" t="s">
        <v>12</v>
      </c>
      <c r="D79" s="90">
        <v>45042</v>
      </c>
      <c r="E79" s="117">
        <v>50000</v>
      </c>
      <c r="F79" s="41">
        <f t="shared" ref="F79:F82" si="2">E79/$E$82</f>
        <v>0.35279660457258266</v>
      </c>
      <c r="G79" s="87"/>
      <c r="H79" s="101" t="s">
        <v>61</v>
      </c>
    </row>
    <row r="80" spans="1:12" ht="36.75" customHeight="1" x14ac:dyDescent="0.25">
      <c r="A80" s="89" t="s">
        <v>122</v>
      </c>
      <c r="B80" s="35" t="s">
        <v>50</v>
      </c>
      <c r="C80" s="72" t="s">
        <v>12</v>
      </c>
      <c r="D80" s="90">
        <v>45168</v>
      </c>
      <c r="E80" s="117">
        <v>18755</v>
      </c>
      <c r="F80" s="41">
        <f t="shared" si="2"/>
        <v>0.13233400637517576</v>
      </c>
      <c r="G80" s="87"/>
      <c r="H80" s="101" t="s">
        <v>61</v>
      </c>
      <c r="J80" s="139"/>
      <c r="K80" s="140"/>
      <c r="L80" s="140"/>
    </row>
    <row r="81" spans="1:15" ht="36.75" customHeight="1" x14ac:dyDescent="0.25">
      <c r="A81" s="83" t="s">
        <v>136</v>
      </c>
      <c r="B81" s="35" t="s">
        <v>50</v>
      </c>
      <c r="C81" s="30" t="s">
        <v>12</v>
      </c>
      <c r="D81" s="24">
        <v>44986</v>
      </c>
      <c r="E81" s="112">
        <v>32773.519999999997</v>
      </c>
      <c r="F81" s="41">
        <f t="shared" si="2"/>
        <v>0.23124773151783257</v>
      </c>
      <c r="G81" s="129"/>
      <c r="H81" s="82" t="s">
        <v>49</v>
      </c>
      <c r="I81" s="74"/>
      <c r="J81" s="144"/>
      <c r="K81" s="145"/>
      <c r="L81" s="141"/>
      <c r="M81" s="94"/>
      <c r="N81" s="145"/>
      <c r="O81" s="94"/>
    </row>
    <row r="82" spans="1:15" ht="36.75" customHeight="1" x14ac:dyDescent="0.25">
      <c r="A82" s="5" t="s">
        <v>18</v>
      </c>
      <c r="B82" s="59"/>
      <c r="C82" s="29"/>
      <c r="D82" s="29"/>
      <c r="E82" s="106">
        <f>SUM(E78:E81)</f>
        <v>141724.72</v>
      </c>
      <c r="F82" s="15">
        <f t="shared" si="2"/>
        <v>1</v>
      </c>
      <c r="G82" s="14">
        <f>E82/$E$134</f>
        <v>3.5003249696020033E-2</v>
      </c>
      <c r="H82" s="39"/>
      <c r="J82" s="21"/>
      <c r="K82" s="94"/>
      <c r="L82" s="94"/>
      <c r="M82" s="94"/>
      <c r="N82" s="94"/>
      <c r="O82" s="94"/>
    </row>
    <row r="83" spans="1:15" ht="36.75" customHeight="1" x14ac:dyDescent="0.25">
      <c r="A83" s="25" t="s">
        <v>24</v>
      </c>
      <c r="B83" s="35" t="s">
        <v>20</v>
      </c>
      <c r="C83" s="72" t="s">
        <v>12</v>
      </c>
      <c r="D83" s="90">
        <v>44937</v>
      </c>
      <c r="E83" s="110">
        <v>38857.550000000003</v>
      </c>
      <c r="F83" s="41">
        <f>E83/$E$116</f>
        <v>1.4259929405522681E-2</v>
      </c>
      <c r="G83" s="87"/>
      <c r="H83" s="101" t="s">
        <v>157</v>
      </c>
      <c r="I83" s="74"/>
      <c r="J83" s="146"/>
      <c r="K83" s="140"/>
      <c r="L83" s="140"/>
      <c r="M83" s="142"/>
      <c r="N83" s="94"/>
      <c r="O83" s="94"/>
    </row>
    <row r="84" spans="1:15" ht="36.75" customHeight="1" x14ac:dyDescent="0.25">
      <c r="A84" s="17" t="s">
        <v>28</v>
      </c>
      <c r="B84" s="35" t="s">
        <v>21</v>
      </c>
      <c r="C84" s="23" t="s">
        <v>17</v>
      </c>
      <c r="D84" s="24">
        <v>44937</v>
      </c>
      <c r="E84" s="110">
        <v>139183.46</v>
      </c>
      <c r="F84" s="41">
        <f t="shared" ref="F84:F116" si="3">E84/$E$116</f>
        <v>5.107749495314011E-2</v>
      </c>
      <c r="G84" s="7"/>
      <c r="H84" s="101" t="s">
        <v>157</v>
      </c>
      <c r="J84" s="147"/>
      <c r="K84" s="94"/>
      <c r="L84" s="94"/>
      <c r="M84" s="94"/>
      <c r="N84" s="94"/>
      <c r="O84" s="94"/>
    </row>
    <row r="85" spans="1:15" ht="36.75" customHeight="1" x14ac:dyDescent="0.25">
      <c r="A85" s="25" t="s">
        <v>30</v>
      </c>
      <c r="B85" s="35" t="s">
        <v>21</v>
      </c>
      <c r="C85" s="35" t="s">
        <v>15</v>
      </c>
      <c r="D85" s="49">
        <v>44944</v>
      </c>
      <c r="E85" s="113">
        <v>218358</v>
      </c>
      <c r="F85" s="41">
        <f t="shared" si="3"/>
        <v>8.0132938518540697E-2</v>
      </c>
      <c r="G85" s="7"/>
      <c r="H85" s="101" t="s">
        <v>157</v>
      </c>
      <c r="I85" s="74"/>
      <c r="J85" s="139"/>
      <c r="K85" s="140"/>
      <c r="L85" s="143"/>
      <c r="M85" s="94"/>
      <c r="N85" s="94"/>
      <c r="O85" s="94"/>
    </row>
    <row r="86" spans="1:15" ht="36.75" customHeight="1" x14ac:dyDescent="0.25">
      <c r="A86" s="17" t="s">
        <v>44</v>
      </c>
      <c r="B86" s="35" t="s">
        <v>20</v>
      </c>
      <c r="C86" s="18" t="s">
        <v>12</v>
      </c>
      <c r="D86" s="61">
        <v>44965</v>
      </c>
      <c r="E86" s="110">
        <v>18963</v>
      </c>
      <c r="F86" s="41">
        <f t="shared" si="3"/>
        <v>6.9590347645934079E-3</v>
      </c>
      <c r="G86" s="7"/>
      <c r="H86" s="101" t="s">
        <v>157</v>
      </c>
      <c r="I86" s="74"/>
      <c r="J86" s="139"/>
      <c r="K86" s="140"/>
      <c r="L86" s="143"/>
      <c r="M86" s="94"/>
      <c r="N86" s="94"/>
      <c r="O86" s="94"/>
    </row>
    <row r="87" spans="1:15" ht="36.75" customHeight="1" x14ac:dyDescent="0.25">
      <c r="A87" s="86" t="s">
        <v>45</v>
      </c>
      <c r="B87" s="35" t="s">
        <v>148</v>
      </c>
      <c r="C87" s="18" t="s">
        <v>17</v>
      </c>
      <c r="D87" s="24">
        <v>44972</v>
      </c>
      <c r="E87" s="118">
        <v>25891</v>
      </c>
      <c r="F87" s="41">
        <f t="shared" si="3"/>
        <v>9.5014696561771823E-3</v>
      </c>
      <c r="G87" s="7"/>
      <c r="H87" s="101" t="s">
        <v>157</v>
      </c>
    </row>
    <row r="88" spans="1:15" ht="36.75" customHeight="1" x14ac:dyDescent="0.25">
      <c r="A88" s="17" t="s">
        <v>55</v>
      </c>
      <c r="B88" s="35" t="s">
        <v>21</v>
      </c>
      <c r="C88" s="23" t="s">
        <v>56</v>
      </c>
      <c r="D88" s="24">
        <v>44993</v>
      </c>
      <c r="E88" s="114">
        <v>33333</v>
      </c>
      <c r="F88" s="41">
        <f t="shared" si="3"/>
        <v>1.2232532078689662E-2</v>
      </c>
      <c r="G88" s="7"/>
      <c r="H88" s="101" t="s">
        <v>157</v>
      </c>
    </row>
    <row r="89" spans="1:15" ht="36.75" customHeight="1" x14ac:dyDescent="0.25">
      <c r="A89" s="60" t="s">
        <v>97</v>
      </c>
      <c r="B89" s="35" t="s">
        <v>148</v>
      </c>
      <c r="C89" s="22" t="s">
        <v>12</v>
      </c>
      <c r="D89" s="49">
        <v>45028</v>
      </c>
      <c r="E89" s="112">
        <v>98720.16</v>
      </c>
      <c r="F89" s="41">
        <f t="shared" si="3"/>
        <v>3.6228288003281317E-2</v>
      </c>
      <c r="G89" s="7"/>
      <c r="H89" s="101" t="s">
        <v>157</v>
      </c>
    </row>
    <row r="90" spans="1:15" ht="36.75" customHeight="1" x14ac:dyDescent="0.25">
      <c r="A90" s="93" t="s">
        <v>66</v>
      </c>
      <c r="B90" s="35" t="s">
        <v>20</v>
      </c>
      <c r="C90" s="30" t="s">
        <v>12</v>
      </c>
      <c r="D90" s="99">
        <v>45028</v>
      </c>
      <c r="E90" s="112">
        <v>160245.07</v>
      </c>
      <c r="F90" s="41">
        <f t="shared" si="3"/>
        <v>5.8806676843574546E-2</v>
      </c>
      <c r="G90" s="7"/>
      <c r="H90" s="101" t="s">
        <v>157</v>
      </c>
      <c r="J90" s="144"/>
    </row>
    <row r="91" spans="1:15" ht="36.75" customHeight="1" x14ac:dyDescent="0.25">
      <c r="A91" s="93" t="s">
        <v>73</v>
      </c>
      <c r="B91" s="35" t="s">
        <v>20</v>
      </c>
      <c r="C91" s="35" t="s">
        <v>128</v>
      </c>
      <c r="D91" s="99">
        <v>45028</v>
      </c>
      <c r="E91" s="112">
        <v>9300</v>
      </c>
      <c r="F91" s="41">
        <f t="shared" si="3"/>
        <v>3.4129105790602064E-3</v>
      </c>
      <c r="G91" s="7"/>
      <c r="H91" s="101" t="s">
        <v>157</v>
      </c>
    </row>
    <row r="92" spans="1:15" ht="36.75" customHeight="1" x14ac:dyDescent="0.25">
      <c r="A92" s="4" t="s">
        <v>67</v>
      </c>
      <c r="B92" s="35" t="s">
        <v>20</v>
      </c>
      <c r="C92" s="22" t="s">
        <v>15</v>
      </c>
      <c r="D92" s="51">
        <v>45035</v>
      </c>
      <c r="E92" s="110">
        <v>89299.43</v>
      </c>
      <c r="F92" s="41">
        <f t="shared" si="3"/>
        <v>3.2771071973230786E-2</v>
      </c>
      <c r="G92" s="7"/>
      <c r="H92" s="101" t="s">
        <v>157</v>
      </c>
    </row>
    <row r="93" spans="1:15" ht="36.75" customHeight="1" x14ac:dyDescent="0.25">
      <c r="A93" s="132" t="s">
        <v>149</v>
      </c>
      <c r="B93" s="35" t="s">
        <v>21</v>
      </c>
      <c r="C93" s="22" t="s">
        <v>12</v>
      </c>
      <c r="D93" s="51">
        <v>45035</v>
      </c>
      <c r="E93" s="119">
        <v>133784.15</v>
      </c>
      <c r="F93" s="41">
        <f t="shared" si="3"/>
        <v>4.9096058155438438E-2</v>
      </c>
      <c r="G93" s="7"/>
      <c r="H93" s="101" t="s">
        <v>157</v>
      </c>
    </row>
    <row r="94" spans="1:15" ht="36.75" customHeight="1" x14ac:dyDescent="0.25">
      <c r="A94" s="65" t="s">
        <v>70</v>
      </c>
      <c r="B94" s="35" t="s">
        <v>148</v>
      </c>
      <c r="C94" s="22" t="s">
        <v>17</v>
      </c>
      <c r="D94" s="51">
        <v>45042</v>
      </c>
      <c r="E94" s="120">
        <v>140726.54</v>
      </c>
      <c r="F94" s="41">
        <f t="shared" si="3"/>
        <v>5.1643773883928955E-2</v>
      </c>
      <c r="G94" s="7"/>
      <c r="H94" s="101" t="s">
        <v>157</v>
      </c>
    </row>
    <row r="95" spans="1:15" ht="36.75" customHeight="1" x14ac:dyDescent="0.25">
      <c r="A95" s="65" t="s">
        <v>77</v>
      </c>
      <c r="B95" s="35" t="s">
        <v>20</v>
      </c>
      <c r="C95" s="22" t="s">
        <v>12</v>
      </c>
      <c r="D95" s="51">
        <v>45063</v>
      </c>
      <c r="E95" s="120">
        <v>17908</v>
      </c>
      <c r="F95" s="41">
        <f t="shared" si="3"/>
        <v>6.5718712526677608E-3</v>
      </c>
      <c r="G95" s="7"/>
      <c r="H95" s="101" t="s">
        <v>157</v>
      </c>
    </row>
    <row r="96" spans="1:15" ht="36.75" customHeight="1" x14ac:dyDescent="0.25">
      <c r="A96" s="95" t="s">
        <v>86</v>
      </c>
      <c r="B96" s="35" t="s">
        <v>20</v>
      </c>
      <c r="C96" s="30" t="s">
        <v>15</v>
      </c>
      <c r="D96" s="99">
        <v>45084</v>
      </c>
      <c r="E96" s="112">
        <v>178759.38</v>
      </c>
      <c r="F96" s="41">
        <f t="shared" si="3"/>
        <v>6.5601051517015424E-2</v>
      </c>
      <c r="G96" s="7"/>
      <c r="H96" s="101" t="s">
        <v>157</v>
      </c>
      <c r="I96" s="94"/>
    </row>
    <row r="97" spans="1:14" ht="41.25" customHeight="1" x14ac:dyDescent="0.25">
      <c r="A97" s="92" t="s">
        <v>87</v>
      </c>
      <c r="B97" s="35" t="s">
        <v>20</v>
      </c>
      <c r="C97" s="22" t="s">
        <v>12</v>
      </c>
      <c r="D97" s="51">
        <v>45084</v>
      </c>
      <c r="E97" s="114">
        <v>151669.12</v>
      </c>
      <c r="F97" s="41">
        <f t="shared" si="3"/>
        <v>5.565947786717762E-2</v>
      </c>
      <c r="G97" s="7"/>
      <c r="H97" s="101" t="s">
        <v>157</v>
      </c>
      <c r="I97" s="97"/>
    </row>
    <row r="98" spans="1:14" ht="36.75" customHeight="1" x14ac:dyDescent="0.25">
      <c r="A98" s="25" t="s">
        <v>95</v>
      </c>
      <c r="B98" s="35" t="s">
        <v>20</v>
      </c>
      <c r="C98" s="22" t="s">
        <v>12</v>
      </c>
      <c r="D98" s="51">
        <v>45112</v>
      </c>
      <c r="E98" s="114">
        <v>12251.25</v>
      </c>
      <c r="F98" s="41">
        <f t="shared" si="3"/>
        <v>4.4959592184635865E-3</v>
      </c>
      <c r="G98" s="7"/>
      <c r="H98" s="101" t="s">
        <v>157</v>
      </c>
      <c r="I98" s="137"/>
    </row>
    <row r="99" spans="1:14" ht="36.75" customHeight="1" x14ac:dyDescent="0.25">
      <c r="A99" s="25" t="s">
        <v>125</v>
      </c>
      <c r="B99" s="35" t="s">
        <v>21</v>
      </c>
      <c r="C99" s="35" t="s">
        <v>126</v>
      </c>
      <c r="D99" s="51">
        <v>45096</v>
      </c>
      <c r="E99" s="112">
        <v>180390</v>
      </c>
      <c r="F99" s="41">
        <f t="shared" si="3"/>
        <v>6.6199455844803287E-2</v>
      </c>
      <c r="G99" s="7"/>
      <c r="H99" s="101" t="s">
        <v>157</v>
      </c>
      <c r="I99" s="97"/>
    </row>
    <row r="100" spans="1:14" ht="36.75" customHeight="1" x14ac:dyDescent="0.25">
      <c r="A100" s="17" t="s">
        <v>96</v>
      </c>
      <c r="B100" s="35" t="s">
        <v>21</v>
      </c>
      <c r="C100" s="22" t="s">
        <v>17</v>
      </c>
      <c r="D100" s="51">
        <v>45112</v>
      </c>
      <c r="E100" s="114">
        <v>99667.81</v>
      </c>
      <c r="F100" s="41">
        <f t="shared" si="3"/>
        <v>3.6576056251694904E-2</v>
      </c>
      <c r="G100" s="7"/>
      <c r="H100" s="101" t="s">
        <v>157</v>
      </c>
      <c r="I100" s="133"/>
    </row>
    <row r="101" spans="1:14" ht="36.75" customHeight="1" x14ac:dyDescent="0.25">
      <c r="A101" s="63" t="s">
        <v>140</v>
      </c>
      <c r="B101" s="35" t="s">
        <v>20</v>
      </c>
      <c r="C101" s="18" t="s">
        <v>15</v>
      </c>
      <c r="D101" s="61">
        <v>45217</v>
      </c>
      <c r="E101" s="110">
        <v>22086.37</v>
      </c>
      <c r="F101" s="41">
        <f t="shared" si="3"/>
        <v>8.1052479382836516E-3</v>
      </c>
      <c r="G101" s="7"/>
      <c r="H101" s="101" t="s">
        <v>157</v>
      </c>
      <c r="I101" s="133"/>
    </row>
    <row r="102" spans="1:14" ht="30.75" customHeight="1" x14ac:dyDescent="0.25">
      <c r="A102" s="63" t="s">
        <v>99</v>
      </c>
      <c r="B102" s="22" t="s">
        <v>21</v>
      </c>
      <c r="C102" s="18" t="s">
        <v>12</v>
      </c>
      <c r="D102" s="61">
        <v>45119</v>
      </c>
      <c r="E102" s="110">
        <v>118362.2</v>
      </c>
      <c r="F102" s="41">
        <f t="shared" si="3"/>
        <v>4.3436516617294613E-2</v>
      </c>
      <c r="G102" s="7"/>
      <c r="H102" s="101" t="s">
        <v>157</v>
      </c>
      <c r="I102" s="133"/>
      <c r="N102">
        <v>1</v>
      </c>
    </row>
    <row r="103" spans="1:14" ht="30.75" customHeight="1" x14ac:dyDescent="0.25">
      <c r="A103" s="63" t="s">
        <v>100</v>
      </c>
      <c r="B103" s="22" t="s">
        <v>21</v>
      </c>
      <c r="C103" s="18" t="s">
        <v>12</v>
      </c>
      <c r="D103" s="61">
        <v>45119</v>
      </c>
      <c r="E103" s="110">
        <v>103093.45</v>
      </c>
      <c r="F103" s="41">
        <f t="shared" si="3"/>
        <v>3.7833196358797248E-2</v>
      </c>
      <c r="G103" s="7"/>
      <c r="H103" s="101" t="s">
        <v>157</v>
      </c>
      <c r="I103" s="133"/>
    </row>
    <row r="104" spans="1:14" ht="40.5" customHeight="1" x14ac:dyDescent="0.25">
      <c r="A104" s="63" t="s">
        <v>112</v>
      </c>
      <c r="B104" s="22" t="s">
        <v>21</v>
      </c>
      <c r="C104" s="18" t="s">
        <v>17</v>
      </c>
      <c r="D104" s="61">
        <v>45147</v>
      </c>
      <c r="E104" s="110">
        <v>46861.43</v>
      </c>
      <c r="F104" s="41">
        <f t="shared" si="3"/>
        <v>1.7197190343751539E-2</v>
      </c>
      <c r="G104" s="7"/>
      <c r="H104" s="101" t="s">
        <v>157</v>
      </c>
      <c r="I104" s="133"/>
    </row>
    <row r="105" spans="1:14" ht="30.75" customHeight="1" x14ac:dyDescent="0.25">
      <c r="A105" s="73" t="s">
        <v>115</v>
      </c>
      <c r="B105" s="22" t="s">
        <v>127</v>
      </c>
      <c r="C105" s="18" t="s">
        <v>17</v>
      </c>
      <c r="D105" s="61">
        <v>45154</v>
      </c>
      <c r="E105" s="110">
        <v>68970</v>
      </c>
      <c r="F105" s="41">
        <f t="shared" si="3"/>
        <v>2.5310585229869079E-2</v>
      </c>
      <c r="G105" s="7"/>
      <c r="H105" s="101" t="s">
        <v>157</v>
      </c>
      <c r="I105" s="97"/>
    </row>
    <row r="106" spans="1:14" ht="30.75" customHeight="1" x14ac:dyDescent="0.25">
      <c r="A106" s="83" t="s">
        <v>117</v>
      </c>
      <c r="B106" s="35" t="s">
        <v>21</v>
      </c>
      <c r="C106" s="22" t="s">
        <v>12</v>
      </c>
      <c r="D106" s="24">
        <v>45154</v>
      </c>
      <c r="E106" s="114">
        <v>0</v>
      </c>
      <c r="F106" s="41">
        <f t="shared" si="3"/>
        <v>0</v>
      </c>
      <c r="G106" s="135"/>
      <c r="H106" s="101" t="s">
        <v>157</v>
      </c>
      <c r="I106" s="74"/>
      <c r="J106" s="74"/>
    </row>
    <row r="107" spans="1:14" ht="30.75" customHeight="1" x14ac:dyDescent="0.25">
      <c r="A107" s="25" t="s">
        <v>123</v>
      </c>
      <c r="B107" s="35" t="s">
        <v>21</v>
      </c>
      <c r="C107" s="18" t="s">
        <v>12</v>
      </c>
      <c r="D107" s="61">
        <v>45168</v>
      </c>
      <c r="E107" s="110">
        <v>71249.64</v>
      </c>
      <c r="F107" s="41">
        <f t="shared" si="3"/>
        <v>2.6147166678519487E-2</v>
      </c>
      <c r="G107" s="7"/>
      <c r="H107" s="101" t="s">
        <v>157</v>
      </c>
      <c r="I107" s="97"/>
    </row>
    <row r="108" spans="1:14" ht="30.75" customHeight="1" x14ac:dyDescent="0.25">
      <c r="A108" s="63" t="s">
        <v>129</v>
      </c>
      <c r="B108" s="35" t="s">
        <v>20</v>
      </c>
      <c r="C108" s="18" t="s">
        <v>15</v>
      </c>
      <c r="D108" s="61">
        <v>45182</v>
      </c>
      <c r="E108" s="110">
        <v>124165.89</v>
      </c>
      <c r="F108" s="41">
        <f t="shared" si="3"/>
        <v>4.5566352638647944E-2</v>
      </c>
      <c r="G108" s="7"/>
      <c r="H108" s="101" t="s">
        <v>157</v>
      </c>
      <c r="I108" s="134"/>
    </row>
    <row r="109" spans="1:14" ht="30.75" customHeight="1" x14ac:dyDescent="0.25">
      <c r="A109" s="63" t="s">
        <v>142</v>
      </c>
      <c r="B109" s="22" t="s">
        <v>148</v>
      </c>
      <c r="C109" s="18" t="s">
        <v>12</v>
      </c>
      <c r="D109" s="61">
        <v>45224</v>
      </c>
      <c r="E109" s="110">
        <v>65833.679999999993</v>
      </c>
      <c r="F109" s="41">
        <f t="shared" si="3"/>
        <v>2.4159619669942397E-2</v>
      </c>
      <c r="G109" s="7"/>
      <c r="H109" s="101" t="s">
        <v>157</v>
      </c>
      <c r="I109" s="97"/>
    </row>
    <row r="110" spans="1:14" ht="36.75" customHeight="1" x14ac:dyDescent="0.25">
      <c r="A110" s="17" t="s">
        <v>145</v>
      </c>
      <c r="B110" s="35" t="s">
        <v>20</v>
      </c>
      <c r="C110" s="18" t="s">
        <v>15</v>
      </c>
      <c r="D110" s="61">
        <v>45233</v>
      </c>
      <c r="E110" s="110">
        <v>185118.68</v>
      </c>
      <c r="F110" s="41">
        <f t="shared" si="3"/>
        <v>6.7934785091791502E-2</v>
      </c>
      <c r="G110" s="7"/>
      <c r="H110" s="101" t="s">
        <v>157</v>
      </c>
      <c r="I110" s="97"/>
    </row>
    <row r="111" spans="1:14" ht="30.75" customHeight="1" x14ac:dyDescent="0.25">
      <c r="A111" s="63" t="s">
        <v>156</v>
      </c>
      <c r="B111" s="35" t="s">
        <v>20</v>
      </c>
      <c r="C111" s="18" t="s">
        <v>15</v>
      </c>
      <c r="D111" s="61">
        <v>45252</v>
      </c>
      <c r="E111" s="110">
        <v>8633.35</v>
      </c>
      <c r="F111" s="41">
        <f t="shared" si="3"/>
        <v>3.1682636072827347E-3</v>
      </c>
      <c r="G111" s="7"/>
      <c r="H111" s="101" t="s">
        <v>157</v>
      </c>
      <c r="I111" s="97"/>
    </row>
    <row r="112" spans="1:14" ht="30.75" customHeight="1" x14ac:dyDescent="0.25">
      <c r="A112" s="63" t="s">
        <v>153</v>
      </c>
      <c r="B112" s="22" t="s">
        <v>21</v>
      </c>
      <c r="C112" s="18" t="s">
        <v>17</v>
      </c>
      <c r="D112" s="61">
        <v>45273</v>
      </c>
      <c r="E112" s="110">
        <v>84374.35</v>
      </c>
      <c r="F112" s="41">
        <f t="shared" si="3"/>
        <v>3.096366792648694E-2</v>
      </c>
      <c r="G112" s="7"/>
      <c r="H112" s="101" t="s">
        <v>157</v>
      </c>
    </row>
    <row r="113" spans="1:10" ht="30.75" customHeight="1" x14ac:dyDescent="0.25">
      <c r="A113" s="63" t="s">
        <v>154</v>
      </c>
      <c r="B113" s="22" t="s">
        <v>21</v>
      </c>
      <c r="C113" s="18" t="s">
        <v>17</v>
      </c>
      <c r="D113" s="61">
        <v>45273</v>
      </c>
      <c r="E113" s="114">
        <v>26862</v>
      </c>
      <c r="F113" s="41">
        <f t="shared" si="3"/>
        <v>9.8578068790016408E-3</v>
      </c>
      <c r="G113" s="7"/>
      <c r="H113" s="101" t="s">
        <v>157</v>
      </c>
    </row>
    <row r="114" spans="1:10" ht="30.75" customHeight="1" x14ac:dyDescent="0.25">
      <c r="A114" s="63" t="s">
        <v>159</v>
      </c>
      <c r="B114" s="22" t="s">
        <v>21</v>
      </c>
      <c r="C114" s="18" t="s">
        <v>12</v>
      </c>
      <c r="D114" s="61">
        <v>45273</v>
      </c>
      <c r="E114" s="110">
        <v>2050</v>
      </c>
      <c r="F114" s="41">
        <f t="shared" si="3"/>
        <v>7.5230824592187339E-4</v>
      </c>
      <c r="G114" s="7"/>
      <c r="H114" s="101" t="s">
        <v>157</v>
      </c>
    </row>
    <row r="115" spans="1:10" ht="30.75" customHeight="1" x14ac:dyDescent="0.25">
      <c r="A115" s="63" t="s">
        <v>155</v>
      </c>
      <c r="B115" s="35" t="s">
        <v>20</v>
      </c>
      <c r="C115" s="18" t="s">
        <v>15</v>
      </c>
      <c r="D115" s="61">
        <v>45280</v>
      </c>
      <c r="E115" s="110">
        <v>49978.91</v>
      </c>
      <c r="F115" s="41">
        <f t="shared" si="3"/>
        <v>1.834124200740838E-2</v>
      </c>
      <c r="G115" s="7"/>
      <c r="H115" s="101" t="s">
        <v>157</v>
      </c>
    </row>
    <row r="116" spans="1:10" ht="39" customHeight="1" x14ac:dyDescent="0.25">
      <c r="A116" s="149" t="s">
        <v>8</v>
      </c>
      <c r="B116" s="31"/>
      <c r="C116" s="71"/>
      <c r="D116" s="31"/>
      <c r="E116" s="106">
        <f>SUM(E83:E115)</f>
        <v>2724946.870000001</v>
      </c>
      <c r="F116" s="15">
        <f t="shared" si="3"/>
        <v>1</v>
      </c>
      <c r="G116" s="6">
        <f>E116/$E$134</f>
        <v>0.67300888439926554</v>
      </c>
      <c r="H116" s="39"/>
    </row>
    <row r="117" spans="1:10" ht="36.75" customHeight="1" x14ac:dyDescent="0.25">
      <c r="A117" s="70" t="s">
        <v>27</v>
      </c>
      <c r="B117" s="58" t="s">
        <v>58</v>
      </c>
      <c r="C117" s="22" t="s">
        <v>12</v>
      </c>
      <c r="D117" s="49">
        <v>44937</v>
      </c>
      <c r="E117" s="111">
        <v>23805.75</v>
      </c>
      <c r="F117" s="153">
        <f>E117/$E$127</f>
        <v>0.10158943083289955</v>
      </c>
      <c r="G117" s="45"/>
      <c r="H117" s="38"/>
      <c r="I117" s="97"/>
    </row>
    <row r="118" spans="1:10" ht="32.25" customHeight="1" x14ac:dyDescent="0.25">
      <c r="A118" s="70" t="s">
        <v>32</v>
      </c>
      <c r="B118" s="58" t="s">
        <v>16</v>
      </c>
      <c r="C118" s="22" t="s">
        <v>12</v>
      </c>
      <c r="D118" s="49">
        <v>44944</v>
      </c>
      <c r="E118" s="110">
        <v>13077.08</v>
      </c>
      <c r="F118" s="153">
        <f t="shared" ref="F118:F127" si="4">E118/$E$127</f>
        <v>5.5805555975186417E-2</v>
      </c>
      <c r="G118" s="7"/>
      <c r="H118" s="38"/>
      <c r="I118" s="97"/>
    </row>
    <row r="119" spans="1:10" ht="41.25" customHeight="1" x14ac:dyDescent="0.25">
      <c r="A119" s="17" t="s">
        <v>33</v>
      </c>
      <c r="B119" s="58" t="s">
        <v>16</v>
      </c>
      <c r="C119" s="22" t="s">
        <v>12</v>
      </c>
      <c r="D119" s="51">
        <v>44951</v>
      </c>
      <c r="E119" s="62">
        <v>32239.24</v>
      </c>
      <c r="F119" s="153">
        <f t="shared" si="4"/>
        <v>0.13757878000421112</v>
      </c>
      <c r="G119" s="7"/>
      <c r="H119" s="38"/>
      <c r="I119" s="97"/>
    </row>
    <row r="120" spans="1:10" ht="41.25" customHeight="1" x14ac:dyDescent="0.25">
      <c r="A120" s="4" t="s">
        <v>59</v>
      </c>
      <c r="B120" s="58" t="s">
        <v>16</v>
      </c>
      <c r="C120" s="22" t="s">
        <v>12</v>
      </c>
      <c r="D120" s="51">
        <v>44993</v>
      </c>
      <c r="E120" s="114">
        <v>27951</v>
      </c>
      <c r="F120" s="153">
        <f t="shared" si="4"/>
        <v>0.11927900533318107</v>
      </c>
      <c r="G120" s="45"/>
      <c r="H120" s="38"/>
      <c r="I120" s="134"/>
    </row>
    <row r="121" spans="1:10" ht="41.25" customHeight="1" x14ac:dyDescent="0.25">
      <c r="A121" s="4" t="s">
        <v>72</v>
      </c>
      <c r="B121" s="58" t="s">
        <v>16</v>
      </c>
      <c r="C121" s="22" t="s">
        <v>12</v>
      </c>
      <c r="D121" s="51">
        <v>45007</v>
      </c>
      <c r="E121" s="114">
        <v>25809.3</v>
      </c>
      <c r="F121" s="153">
        <f t="shared" si="4"/>
        <v>0.11013944518427499</v>
      </c>
      <c r="G121" s="45"/>
      <c r="H121" s="38"/>
      <c r="I121" s="97"/>
      <c r="J121" s="2"/>
    </row>
    <row r="122" spans="1:10" ht="41.25" customHeight="1" x14ac:dyDescent="0.25">
      <c r="A122" s="4" t="s">
        <v>111</v>
      </c>
      <c r="B122" s="28" t="s">
        <v>16</v>
      </c>
      <c r="C122" s="35" t="s">
        <v>12</v>
      </c>
      <c r="D122" s="51">
        <v>45147</v>
      </c>
      <c r="E122" s="114">
        <v>13077.08</v>
      </c>
      <c r="F122" s="153">
        <f t="shared" si="4"/>
        <v>5.5805555975186417E-2</v>
      </c>
      <c r="G122" s="7"/>
      <c r="H122" s="38"/>
      <c r="I122" s="97"/>
    </row>
    <row r="123" spans="1:10" ht="41.25" customHeight="1" x14ac:dyDescent="0.25">
      <c r="A123" s="4" t="s">
        <v>118</v>
      </c>
      <c r="B123" s="28" t="s">
        <v>16</v>
      </c>
      <c r="C123" s="35" t="s">
        <v>12</v>
      </c>
      <c r="D123" s="51">
        <v>45168</v>
      </c>
      <c r="E123" s="114">
        <v>53539.74</v>
      </c>
      <c r="F123" s="153">
        <f t="shared" si="4"/>
        <v>0.22847722560899889</v>
      </c>
      <c r="G123" s="7"/>
      <c r="H123" s="38"/>
      <c r="I123" s="97"/>
    </row>
    <row r="124" spans="1:10" ht="41.25" customHeight="1" x14ac:dyDescent="0.25">
      <c r="A124" s="4" t="s">
        <v>130</v>
      </c>
      <c r="B124" s="28" t="s">
        <v>16</v>
      </c>
      <c r="C124" s="35" t="s">
        <v>12</v>
      </c>
      <c r="D124" s="51">
        <v>45182</v>
      </c>
      <c r="E124" s="114">
        <v>2257.86</v>
      </c>
      <c r="F124" s="153">
        <f t="shared" si="4"/>
        <v>9.6352651061348878E-3</v>
      </c>
      <c r="G124" s="7"/>
      <c r="H124" s="38"/>
      <c r="I124" s="97"/>
    </row>
    <row r="125" spans="1:10" ht="41.25" customHeight="1" x14ac:dyDescent="0.25">
      <c r="A125" s="17" t="s">
        <v>143</v>
      </c>
      <c r="B125" s="28" t="s">
        <v>16</v>
      </c>
      <c r="C125" s="35" t="s">
        <v>12</v>
      </c>
      <c r="D125" s="51">
        <v>45224</v>
      </c>
      <c r="E125" s="110">
        <v>0</v>
      </c>
      <c r="F125" s="153">
        <f t="shared" si="4"/>
        <v>0</v>
      </c>
      <c r="G125" s="7"/>
      <c r="H125" s="38"/>
      <c r="I125" s="97"/>
    </row>
    <row r="126" spans="1:10" ht="41.25" customHeight="1" x14ac:dyDescent="0.25">
      <c r="A126" s="4" t="s">
        <v>144</v>
      </c>
      <c r="B126" s="28" t="s">
        <v>16</v>
      </c>
      <c r="C126" s="35" t="s">
        <v>12</v>
      </c>
      <c r="D126" s="51">
        <v>45224</v>
      </c>
      <c r="E126" s="114">
        <v>42575.89</v>
      </c>
      <c r="F126" s="153">
        <f t="shared" si="4"/>
        <v>0.18168973597992669</v>
      </c>
      <c r="G126" s="7"/>
      <c r="H126" s="38"/>
      <c r="I126" s="134"/>
      <c r="J126" s="74"/>
    </row>
    <row r="127" spans="1:10" ht="41.25" customHeight="1" x14ac:dyDescent="0.25">
      <c r="A127" s="150" t="s">
        <v>13</v>
      </c>
      <c r="B127" s="88"/>
      <c r="C127" s="56"/>
      <c r="D127" s="57"/>
      <c r="E127" s="151">
        <f>SUM(E117:E126)</f>
        <v>234332.94</v>
      </c>
      <c r="F127" s="154">
        <f t="shared" si="4"/>
        <v>1</v>
      </c>
      <c r="G127" s="6">
        <f>E127/$E$134</f>
        <v>5.7875679068707851E-2</v>
      </c>
      <c r="H127" s="39"/>
    </row>
    <row r="128" spans="1:10" ht="41.25" customHeight="1" x14ac:dyDescent="0.25">
      <c r="A128" s="89" t="s">
        <v>63</v>
      </c>
      <c r="B128" s="35" t="s">
        <v>42</v>
      </c>
      <c r="C128" s="96" t="s">
        <v>17</v>
      </c>
      <c r="D128" s="49">
        <v>44965</v>
      </c>
      <c r="E128" s="118">
        <v>197.59</v>
      </c>
      <c r="F128" s="41"/>
      <c r="G128" s="7"/>
      <c r="H128" s="101" t="s">
        <v>61</v>
      </c>
      <c r="I128" s="94"/>
    </row>
    <row r="129" spans="1:9" ht="41.25" customHeight="1" x14ac:dyDescent="0.25">
      <c r="A129" s="100" t="s">
        <v>57</v>
      </c>
      <c r="B129" s="58" t="s">
        <v>42</v>
      </c>
      <c r="C129" s="30" t="s">
        <v>17</v>
      </c>
      <c r="D129" s="49">
        <v>44986</v>
      </c>
      <c r="E129" s="121">
        <v>5445</v>
      </c>
      <c r="F129" s="16"/>
      <c r="G129" s="7"/>
      <c r="H129" s="101" t="s">
        <v>61</v>
      </c>
      <c r="I129" s="94"/>
    </row>
    <row r="130" spans="1:9" ht="41.25" customHeight="1" x14ac:dyDescent="0.25">
      <c r="A130" s="100" t="s">
        <v>124</v>
      </c>
      <c r="B130" s="58" t="s">
        <v>42</v>
      </c>
      <c r="C130" s="30" t="s">
        <v>17</v>
      </c>
      <c r="D130" s="49">
        <v>45168</v>
      </c>
      <c r="E130" s="117">
        <v>13546.56</v>
      </c>
      <c r="F130" s="44"/>
      <c r="G130" s="7"/>
      <c r="H130" s="101" t="s">
        <v>61</v>
      </c>
      <c r="I130" s="94"/>
    </row>
    <row r="131" spans="1:9" ht="41.25" customHeight="1" x14ac:dyDescent="0.25">
      <c r="A131" s="102" t="s">
        <v>152</v>
      </c>
      <c r="B131" s="35" t="s">
        <v>42</v>
      </c>
      <c r="C131" s="96" t="s">
        <v>17</v>
      </c>
      <c r="D131" s="49">
        <v>45252</v>
      </c>
      <c r="E131" s="118">
        <v>12055.23</v>
      </c>
      <c r="F131" s="41"/>
      <c r="G131" s="7"/>
      <c r="H131" s="101" t="s">
        <v>61</v>
      </c>
      <c r="I131" s="94"/>
    </row>
    <row r="132" spans="1:9" ht="41.25" customHeight="1" x14ac:dyDescent="0.25">
      <c r="A132" s="17" t="s">
        <v>158</v>
      </c>
      <c r="B132" s="58" t="s">
        <v>42</v>
      </c>
      <c r="C132" s="22" t="s">
        <v>12</v>
      </c>
      <c r="D132" s="49">
        <v>44937</v>
      </c>
      <c r="E132" s="112">
        <v>5390.2</v>
      </c>
      <c r="F132" s="136"/>
      <c r="G132" s="76"/>
      <c r="H132" s="101" t="s">
        <v>61</v>
      </c>
      <c r="I132" s="94"/>
    </row>
    <row r="133" spans="1:9" ht="28.5" customHeight="1" x14ac:dyDescent="0.25">
      <c r="A133" s="150" t="s">
        <v>19</v>
      </c>
      <c r="B133" s="55"/>
      <c r="C133" s="56"/>
      <c r="D133" s="57"/>
      <c r="E133" s="151">
        <f>SUM(E128:E132)</f>
        <v>36634.58</v>
      </c>
      <c r="F133" s="15">
        <f>E133/$E$133</f>
        <v>1</v>
      </c>
      <c r="G133" s="6">
        <f>E133/$E$134</f>
        <v>9.0480288212869409E-3</v>
      </c>
      <c r="H133" s="39"/>
    </row>
    <row r="134" spans="1:9" ht="41.25" customHeight="1" x14ac:dyDescent="0.25">
      <c r="A134" s="10" t="s">
        <v>9</v>
      </c>
      <c r="B134" s="11"/>
      <c r="C134" s="10"/>
      <c r="D134" s="11"/>
      <c r="E134" s="107">
        <f>E77+E82+E116+E127+E133</f>
        <v>4048901.7800000007</v>
      </c>
      <c r="F134" s="42"/>
      <c r="G134" s="43">
        <f>SUM(G3:G133)</f>
        <v>1</v>
      </c>
      <c r="H134" s="40"/>
    </row>
    <row r="135" spans="1:9" ht="41.25" customHeight="1" x14ac:dyDescent="0.25">
      <c r="B135" s="33"/>
      <c r="D135" s="52"/>
      <c r="G135" s="9"/>
    </row>
    <row r="136" spans="1:9" ht="41.25" customHeight="1" x14ac:dyDescent="0.25">
      <c r="F136" s="19"/>
    </row>
    <row r="137" spans="1:9" ht="30" customHeight="1" x14ac:dyDescent="0.25">
      <c r="F137" s="19"/>
    </row>
    <row r="138" spans="1:9" ht="30" customHeight="1" x14ac:dyDescent="0.25">
      <c r="F138" s="19"/>
    </row>
    <row r="139" spans="1:9" ht="42.75" customHeight="1" x14ac:dyDescent="0.25">
      <c r="C139" s="36"/>
      <c r="F139" s="19"/>
    </row>
    <row r="140" spans="1:9" ht="42.75" customHeight="1" x14ac:dyDescent="0.25">
      <c r="A140" s="48"/>
      <c r="B140" s="1"/>
      <c r="C140" s="1"/>
      <c r="D140" s="53"/>
      <c r="E140" s="109"/>
    </row>
    <row r="141" spans="1:9" ht="42.75" customHeight="1" x14ac:dyDescent="0.25">
      <c r="B141" s="34"/>
      <c r="C141" s="34"/>
      <c r="D141" s="54"/>
    </row>
    <row r="142" spans="1:9" s="1" customFormat="1" x14ac:dyDescent="0.25">
      <c r="A142" s="47"/>
      <c r="B142" s="26"/>
      <c r="C142" s="26"/>
      <c r="D142" s="26"/>
      <c r="E142" s="108"/>
      <c r="F142" s="13"/>
      <c r="G142"/>
      <c r="H142"/>
    </row>
    <row r="143" spans="1:9" ht="42.75" customHeight="1" x14ac:dyDescent="0.25"/>
    <row r="144" spans="1:9" s="1" customFormat="1" ht="47.25" customHeight="1" x14ac:dyDescent="0.25">
      <c r="A144" s="47"/>
      <c r="B144" s="26"/>
      <c r="C144" s="26"/>
      <c r="D144" s="26"/>
      <c r="E144" s="108"/>
      <c r="F144" s="13"/>
      <c r="G144"/>
      <c r="H144"/>
    </row>
    <row r="146" spans="11:11" ht="44.25" customHeight="1" x14ac:dyDescent="0.25"/>
    <row r="150" spans="11:11" ht="39" customHeight="1" x14ac:dyDescent="0.25"/>
    <row r="153" spans="11:11" x14ac:dyDescent="0.25">
      <c r="K153" s="8"/>
    </row>
    <row r="154" spans="11:11" x14ac:dyDescent="0.25">
      <c r="K154" s="8"/>
    </row>
    <row r="155" spans="11:11" ht="25.5" customHeight="1" x14ac:dyDescent="0.25">
      <c r="K155" s="8"/>
    </row>
    <row r="156" spans="11:11" ht="29.25" customHeight="1" x14ac:dyDescent="0.25">
      <c r="K156" s="8"/>
    </row>
    <row r="157" spans="11:11" ht="29.25" customHeight="1" x14ac:dyDescent="0.25">
      <c r="K157" s="8"/>
    </row>
    <row r="158" spans="11:11" ht="29.25" customHeight="1" x14ac:dyDescent="0.25">
      <c r="K158" s="8"/>
    </row>
    <row r="159" spans="11:11" ht="21.75" customHeight="1" x14ac:dyDescent="0.25">
      <c r="K159" s="8"/>
    </row>
    <row r="160" spans="11:11" x14ac:dyDescent="0.25">
      <c r="K160" s="8"/>
    </row>
    <row r="161" spans="8:8" ht="23.25" customHeight="1" x14ac:dyDescent="0.25"/>
    <row r="163" spans="8:8" ht="22.5" customHeight="1" x14ac:dyDescent="0.25"/>
    <row r="168" spans="8:8" ht="31.5" customHeight="1" x14ac:dyDescent="0.25"/>
    <row r="171" spans="8:8" x14ac:dyDescent="0.25">
      <c r="H171" s="2"/>
    </row>
    <row r="188" spans="1:8" ht="27.75" customHeight="1" x14ac:dyDescent="0.25"/>
    <row r="192" spans="1:8" s="2" customFormat="1" x14ac:dyDescent="0.25">
      <c r="A192" s="47"/>
      <c r="B192" s="26"/>
      <c r="C192" s="26"/>
      <c r="D192" s="26"/>
      <c r="E192" s="108"/>
      <c r="F192" s="13"/>
      <c r="G192"/>
      <c r="H192"/>
    </row>
  </sheetData>
  <dataValidations count="3">
    <dataValidation type="textLength" showInputMessage="1" showErrorMessage="1" errorTitle="Format erroni: descripció" error="La mida màxima permesa és de 2000 caràcters" sqref="A2 A42" xr:uid="{00000000-0002-0000-0000-000001000000}">
      <formula1>1</formula1>
      <formula2>2000</formula2>
    </dataValidation>
    <dataValidation type="decimal" allowBlank="1" showInputMessage="1" showErrorMessage="1" errorTitle="Format erroni: Import" error="El valor introduït no coincideix amb les restriccions definides: _x000a_-Numéric positiu de tipus decimal" sqref="E42 E71" xr:uid="{5719C847-B70C-4F96-9461-970FDA3F436F}">
      <formula1>0</formula1>
      <formula2>9999999999999.99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_x000a_-Valor comprés entre 2000 i 2030, ambdós inclosos." sqref="D71" xr:uid="{55C4EC29-8875-4B45-9A83-403307F4F1E6}">
      <formula1>36526</formula1>
      <formula2>47848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2024-02-09T08:52:03Z</dcterms:modified>
</cp:coreProperties>
</file>