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E83FD741-8C86-481F-9AE1-1315367304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BLO__BDT" localSheetId="0">Hoja1!$A$140</definedName>
    <definedName name="BLO__BDT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1" i="1" l="1"/>
  <c r="G138" i="1"/>
  <c r="G148" i="1"/>
  <c r="G162" i="1"/>
  <c r="E162" i="1" l="1"/>
  <c r="G104" i="1"/>
  <c r="G134" i="1" l="1"/>
  <c r="E134" i="1" l="1"/>
  <c r="F127" i="1" s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E161" i="1"/>
  <c r="F133" i="1"/>
  <c r="F132" i="1"/>
  <c r="F131" i="1"/>
  <c r="F130" i="1"/>
  <c r="F129" i="1"/>
  <c r="F128" i="1"/>
  <c r="F125" i="1"/>
  <c r="F124" i="1"/>
  <c r="F123" i="1"/>
  <c r="F122" i="1"/>
  <c r="F121" i="1"/>
  <c r="F120" i="1"/>
  <c r="F117" i="1"/>
  <c r="F116" i="1"/>
  <c r="F115" i="1"/>
  <c r="F114" i="1"/>
  <c r="F113" i="1"/>
  <c r="F112" i="1"/>
  <c r="F109" i="1"/>
  <c r="F108" i="1"/>
  <c r="F107" i="1"/>
  <c r="F106" i="1"/>
  <c r="F105" i="1"/>
  <c r="F110" i="1" l="1"/>
  <c r="F118" i="1"/>
  <c r="F126" i="1"/>
  <c r="F134" i="1"/>
  <c r="F111" i="1"/>
  <c r="F119" i="1"/>
  <c r="E148" i="1"/>
  <c r="F141" i="1" l="1"/>
  <c r="F148" i="1"/>
  <c r="F140" i="1"/>
  <c r="F147" i="1"/>
  <c r="F139" i="1"/>
  <c r="F146" i="1"/>
  <c r="F145" i="1"/>
  <c r="F144" i="1"/>
  <c r="F143" i="1"/>
  <c r="F142" i="1"/>
  <c r="E138" i="1"/>
  <c r="F137" i="1" s="1"/>
  <c r="F135" i="1" l="1"/>
  <c r="F136" i="1"/>
  <c r="F138" i="1"/>
  <c r="E104" i="1"/>
  <c r="F74" i="1" l="1"/>
  <c r="F11" i="1"/>
  <c r="F19" i="1"/>
  <c r="F27" i="1"/>
  <c r="F35" i="1"/>
  <c r="F43" i="1"/>
  <c r="F51" i="1"/>
  <c r="F59" i="1"/>
  <c r="F67" i="1"/>
  <c r="F75" i="1"/>
  <c r="F83" i="1"/>
  <c r="F91" i="1"/>
  <c r="F99" i="1"/>
  <c r="F40" i="1"/>
  <c r="F72" i="1"/>
  <c r="F96" i="1"/>
  <c r="F9" i="1"/>
  <c r="F33" i="1"/>
  <c r="F49" i="1"/>
  <c r="F73" i="1"/>
  <c r="F26" i="1"/>
  <c r="F50" i="1"/>
  <c r="F82" i="1"/>
  <c r="F4" i="1"/>
  <c r="F12" i="1"/>
  <c r="F20" i="1"/>
  <c r="F28" i="1"/>
  <c r="F36" i="1"/>
  <c r="F44" i="1"/>
  <c r="F52" i="1"/>
  <c r="F60" i="1"/>
  <c r="F68" i="1"/>
  <c r="F76" i="1"/>
  <c r="F84" i="1"/>
  <c r="F92" i="1"/>
  <c r="F100" i="1"/>
  <c r="F14" i="1"/>
  <c r="F30" i="1"/>
  <c r="F46" i="1"/>
  <c r="F70" i="1"/>
  <c r="F86" i="1"/>
  <c r="F102" i="1"/>
  <c r="F15" i="1"/>
  <c r="F31" i="1"/>
  <c r="F47" i="1"/>
  <c r="F63" i="1"/>
  <c r="F71" i="1"/>
  <c r="F87" i="1"/>
  <c r="F95" i="1"/>
  <c r="F8" i="1"/>
  <c r="F24" i="1"/>
  <c r="F32" i="1"/>
  <c r="F56" i="1"/>
  <c r="F80" i="1"/>
  <c r="F104" i="1"/>
  <c r="F17" i="1"/>
  <c r="F41" i="1"/>
  <c r="F65" i="1"/>
  <c r="F89" i="1"/>
  <c r="F97" i="1"/>
  <c r="F10" i="1"/>
  <c r="F34" i="1"/>
  <c r="F58" i="1"/>
  <c r="F98" i="1"/>
  <c r="F5" i="1"/>
  <c r="F13" i="1"/>
  <c r="F21" i="1"/>
  <c r="F29" i="1"/>
  <c r="F37" i="1"/>
  <c r="F45" i="1"/>
  <c r="F53" i="1"/>
  <c r="F61" i="1"/>
  <c r="F69" i="1"/>
  <c r="F77" i="1"/>
  <c r="F85" i="1"/>
  <c r="F93" i="1"/>
  <c r="F101" i="1"/>
  <c r="F6" i="1"/>
  <c r="F22" i="1"/>
  <c r="F38" i="1"/>
  <c r="F54" i="1"/>
  <c r="F62" i="1"/>
  <c r="F78" i="1"/>
  <c r="F94" i="1"/>
  <c r="F7" i="1"/>
  <c r="F23" i="1"/>
  <c r="F39" i="1"/>
  <c r="F55" i="1"/>
  <c r="F79" i="1"/>
  <c r="F103" i="1"/>
  <c r="F16" i="1"/>
  <c r="F48" i="1"/>
  <c r="F64" i="1"/>
  <c r="F88" i="1"/>
  <c r="F25" i="1"/>
  <c r="F57" i="1"/>
  <c r="F81" i="1"/>
  <c r="F3" i="1"/>
  <c r="F18" i="1"/>
  <c r="F42" i="1"/>
  <c r="F66" i="1"/>
  <c r="F90" i="1"/>
</calcChain>
</file>

<file path=xl/sharedStrings.xml><?xml version="1.0" encoding="utf-8"?>
<sst xmlns="http://schemas.openxmlformats.org/spreadsheetml/2006/main" count="635" uniqueCount="191">
  <si>
    <t>EXPEDIENTS DE CONTRACTACIÓ</t>
  </si>
  <si>
    <t>PROCEDIMENT</t>
  </si>
  <si>
    <t>TIPUS DE CONTRACTE</t>
  </si>
  <si>
    <t>DATA ADJUDICACIÓ</t>
  </si>
  <si>
    <t>IMPORT ADJUDICACIÓ</t>
  </si>
  <si>
    <t>% CONTRACTE/ TOTAL TIPUS PROCEDIMENTS</t>
  </si>
  <si>
    <t xml:space="preserve">% TIPUS PROCEDIMENTS/ TOTAL ADJUDICAT </t>
  </si>
  <si>
    <t xml:space="preserve">TOTAL ADJUDICAT PROCEDIMENT MENOR </t>
  </si>
  <si>
    <t xml:space="preserve">TOTAL ADJUDICAT PRODECIMENT OBERT </t>
  </si>
  <si>
    <t>TOTAL</t>
  </si>
  <si>
    <t xml:space="preserve">PREUS AMB IVA INCLÒS </t>
  </si>
  <si>
    <t>MESA DE CONTRACTACIÓ</t>
  </si>
  <si>
    <t>SERVEIS</t>
  </si>
  <si>
    <t xml:space="preserve">MENOR </t>
  </si>
  <si>
    <t xml:space="preserve">SERVEIS </t>
  </si>
  <si>
    <t xml:space="preserve">Oficina Municipal Informació al consumidor (OMIC) </t>
  </si>
  <si>
    <t xml:space="preserve">Serveis de suport a la Gestió patrimonial </t>
  </si>
  <si>
    <t>Comunicació i màrqueting turístic</t>
  </si>
  <si>
    <t>Suport a les accions de comuninació i el servei ‘Calella Film Office’</t>
  </si>
  <si>
    <t>SUBMINISTRAMENTS</t>
  </si>
  <si>
    <t>Treballs de suport a l’Àrea de Salut</t>
  </si>
  <si>
    <t xml:space="preserve">Suport Àrea de Política Social </t>
  </si>
  <si>
    <t>Suport Àrea d'Economia Local - Comerç</t>
  </si>
  <si>
    <t xml:space="preserve">TOTAL PRÒRROGUES </t>
  </si>
  <si>
    <t>ADJUDICACIONS 2021</t>
  </si>
  <si>
    <t xml:space="preserve">Servei Mediació Consum 2021 </t>
  </si>
  <si>
    <t>Reparació paviment lateral escenari plaça Església</t>
  </si>
  <si>
    <t>OBRES</t>
  </si>
  <si>
    <t>Representació obra EQUUS Cicle Cultural 2021</t>
  </si>
  <si>
    <t>Representació obra ELS GOSSOS Cicle Cultural 2021</t>
  </si>
  <si>
    <t>Ignifugar estructura planta 2a nau oest Fàbrica Llobet</t>
  </si>
  <si>
    <t>Servei suport administratiu Lot 2 (2a pròrroga)</t>
  </si>
  <si>
    <t>Serveis atenció usuari i informació policia local Lot 1 (2a pròrroga)</t>
  </si>
  <si>
    <t>Treballs poda arbrat</t>
  </si>
  <si>
    <t>Gestionar esdeveniments culturals</t>
  </si>
  <si>
    <t xml:space="preserve">Redacció avantprojecte aparcament Can Saleta-Hospital </t>
  </si>
  <si>
    <t>Redacció projecte executiu climatització i cel ras Sala Mozart</t>
  </si>
  <si>
    <t>Servei consergeria i vigilància edificis Lot 3 (2a pròrroga)</t>
  </si>
  <si>
    <t xml:space="preserve">Renovació voreres i paviment calçada Urb. Valldenguli </t>
  </si>
  <si>
    <t xml:space="preserve">Subministrament bosses plàstic </t>
  </si>
  <si>
    <t>SUBMINISTRAMENT</t>
  </si>
  <si>
    <t xml:space="preserve">Servei de diagnosi cadena de valor sector restauració i alimentació </t>
  </si>
  <si>
    <t>Rehabilitació del fals sostre de les dependències de la Piscina Municipal</t>
  </si>
  <si>
    <t>Pròrroga servei de reforç del manteniment de parcs, jardins i neteja viària del municipi de Calella</t>
  </si>
  <si>
    <t>Auditoria servei neteja viària i recollida residus</t>
  </si>
  <si>
    <t>Representació obra Alguns dies d'ahir - Cicle Cultural 2021</t>
  </si>
  <si>
    <t>MENOR</t>
  </si>
  <si>
    <t xml:space="preserve">Modificat projecte renovació paviment esportiu zona esportiva "La Muntanyeta" </t>
  </si>
  <si>
    <t xml:space="preserve">Modificat Lot 1 -Equipament audiovisual, control i infraestructures - Sala polivalent Can Saleta </t>
  </si>
  <si>
    <t>Modificat Lot 2 - Tarima i mobles - Sala polivament Can Saleta</t>
  </si>
  <si>
    <t xml:space="preserve">Contracte tasques professorat al CFP </t>
  </si>
  <si>
    <t>Servei de Logopèdia any 2021</t>
  </si>
  <si>
    <t xml:space="preserve">Contracte PFI - professorat </t>
  </si>
  <si>
    <t xml:space="preserve">Serveis fotografia - Àrea Comunicació </t>
  </si>
  <si>
    <t xml:space="preserve">Serveis documentació objectes Museu -Arxiu Municipal </t>
  </si>
  <si>
    <t>Subministrament mòduls zona esportiva la Muntanyeta</t>
  </si>
  <si>
    <t>OBERT SIMPLIFICAT</t>
  </si>
  <si>
    <t>Serveis neteja platges Calella</t>
  </si>
  <si>
    <t>OBERT</t>
  </si>
  <si>
    <t>Creació escultura homenatge Sanitaris Calella</t>
  </si>
  <si>
    <t>Contracte de serveis treballadora social</t>
  </si>
  <si>
    <t>Pròrroga  subministrament paper</t>
  </si>
  <si>
    <t>ACORD MARC</t>
  </si>
  <si>
    <t>Pròrroga servei neteja dependències municipals</t>
  </si>
  <si>
    <t>Celebració Jornades Internacionals Foklòriques de Catalunya 2021</t>
  </si>
  <si>
    <t xml:space="preserve">Contracte assegurança danys edificis municipals </t>
  </si>
  <si>
    <t>Treballs de manteniment camins, torrents i rieres previs temporada estiu</t>
  </si>
  <si>
    <t>Prevenció de riscos laborals</t>
  </si>
  <si>
    <t>Inventari camins municipals</t>
  </si>
  <si>
    <t xml:space="preserve">Compra llicències Office </t>
  </si>
  <si>
    <t xml:space="preserve">Compra Equips informàtics </t>
  </si>
  <si>
    <t>Remodelació voreres carrers Jovara, Monturiol i Ramon i Cajal de Calella</t>
  </si>
  <si>
    <t xml:space="preserve">OBRES </t>
  </si>
  <si>
    <t xml:space="preserve">Reparació teulada Fàbrica Llobet </t>
  </si>
  <si>
    <t>Lloguer megafonia platges de Calella temporada 2021</t>
  </si>
  <si>
    <t xml:space="preserve">Edició 170 llibres </t>
  </si>
  <si>
    <t>Concert NEC'21 - Memento</t>
  </si>
  <si>
    <t>Concert NEC'21 - Marina Rossell</t>
  </si>
  <si>
    <t xml:space="preserve">SUBMINISTRAMENT </t>
  </si>
  <si>
    <t xml:space="preserve">Adquisició planta i flor </t>
  </si>
  <si>
    <t xml:space="preserve">Suport per a la coordinació programació cinematogràfica </t>
  </si>
  <si>
    <t>Suport a la comunicació institucional de l'Ajuntament de Calella</t>
  </si>
  <si>
    <t>Pla captació usuaris PECT Sport City Lab</t>
  </si>
  <si>
    <t>Servei EDR i MTR de la plataforma Sophos antivirus</t>
  </si>
  <si>
    <t>Multifunció per l'Sport City Lab</t>
  </si>
  <si>
    <t>Assessorament energètic als col·lectius més vulnerables</t>
  </si>
  <si>
    <t>Adquisició i muntatge de nou material de llums i so per a la Sala Mozart</t>
  </si>
  <si>
    <t>Concert Albert Pla nec'21</t>
  </si>
  <si>
    <t>Tractament arxivístic i digitalització del fons documental del Grup Pa, Vi i Moltó 3a fase</t>
  </si>
  <si>
    <t>Prestació de serveis postals i telegràfics</t>
  </si>
  <si>
    <t>Manteniment dels sistemes de control d’accés càmeres zones restringides</t>
  </si>
  <si>
    <t>Actualització del sistema de gravació de veu de les línies de telèfon i de les emissores portàtils policia local</t>
  </si>
  <si>
    <t xml:space="preserve">Fundes per les armilles antibales agents policia </t>
  </si>
  <si>
    <t xml:space="preserve"> </t>
  </si>
  <si>
    <t xml:space="preserve">Eliminació pila central NII i cobriment Riera Capaspre </t>
  </si>
  <si>
    <t xml:space="preserve">Adequació sortida evacuació nau nord Fàbrica Llobet </t>
  </si>
  <si>
    <t>Modificat projecte obres remodelació vestidors, aerotèrmia, ACS i solar fotovoltaica zona esportiva "La Muntanyeta" Lot 1-(obres remodelació vestidors)</t>
  </si>
  <si>
    <t>Redacció projecte estudi condicionament acústic Sala Mozart</t>
  </si>
  <si>
    <t>Serveis consergeria Oficina Habitatge Calella</t>
  </si>
  <si>
    <t>Control aforament platja Calella 2021</t>
  </si>
  <si>
    <t>Instal·lació Àrea jocs infantils plaça Maresme</t>
  </si>
  <si>
    <t xml:space="preserve">SUBMINISTRAMENTS </t>
  </si>
  <si>
    <t>Redacció projecte remodelació C. Sant Pere (entre Bruguera i Anselm Clavé)</t>
  </si>
  <si>
    <t>Serveis gossos K9 policia local</t>
  </si>
  <si>
    <t>Pròrroga 2021 Casal municipal Tallers d'estiu</t>
  </si>
  <si>
    <t>Realització del tractament fitosanitari pel control del Tigre del Plàtan</t>
  </si>
  <si>
    <t>Adquisició vestuari policia local</t>
  </si>
  <si>
    <t>Control accés a platges de Calella</t>
  </si>
  <si>
    <t>Contractació de 12 multifuncions en servei d'impressió en modalitat preu per còpia – ACM</t>
  </si>
  <si>
    <t xml:space="preserve">ACORD MARC </t>
  </si>
  <si>
    <t>Subministrament climatització edifici Ajuntament</t>
  </si>
  <si>
    <t>subministrament 5 mòduls WC a la platja de Calella</t>
  </si>
  <si>
    <t>Arranjament Torrent de la Font del Caxt</t>
  </si>
  <si>
    <t>Programa arranjament habitatges</t>
  </si>
  <si>
    <t>Pròrroga servei prevenció, vigilància, salvament i socorrisme platges Calella</t>
  </si>
  <si>
    <t>Servei de suport en matèria de Comunicació</t>
  </si>
  <si>
    <t>Arranjament instal·lació de bombament contra-incendis de la Fàbrica Llobet i Escola El Far</t>
  </si>
  <si>
    <t xml:space="preserve">Ampliació de potència elèctrica dependències municipals </t>
  </si>
  <si>
    <t>Subministrament finestres Oficina Turisme</t>
  </si>
  <si>
    <t>Reforma arxiu municipal Ajuntament de Calella - Lot 1</t>
  </si>
  <si>
    <t>Millora lletres "Calella" talús passeig Garbí</t>
  </si>
  <si>
    <t>Seguiment i millora sistema Qualitat platja Garbí 2021</t>
  </si>
  <si>
    <t>Obres ignifugat sala columnes Fàbrica Llobet</t>
  </si>
  <si>
    <t>SUBMINISTRES</t>
  </si>
  <si>
    <t>Instal·lació paviment drenatge font Parc Veles</t>
  </si>
  <si>
    <t xml:space="preserve">Connexió, 5 wc per a persones discapacitades, escomesa a la xarxa pública de sanejament </t>
  </si>
  <si>
    <t>Lloguer i muntatge vestuaris estands</t>
  </si>
  <si>
    <t>Equip impressió i manteniment pel Jutjat de Pau</t>
  </si>
  <si>
    <t xml:space="preserve">Redacció estudi autoconsum equipaments municipals i estudi implentar comunitat energètica </t>
  </si>
  <si>
    <t xml:space="preserve">Pròrroga suport i manteniment programaris </t>
  </si>
  <si>
    <t xml:space="preserve">Actuació cobla Festa Major </t>
  </si>
  <si>
    <t>Concert SUU Festa Major</t>
  </si>
  <si>
    <t>Pròrroga control legionel·la instal·lacions de l'Ajuntament</t>
  </si>
  <si>
    <t xml:space="preserve">Stands Fira </t>
  </si>
  <si>
    <t>Concert Els Amics de les Arts - Festa Major</t>
  </si>
  <si>
    <t>Focs artificials Festa Major</t>
  </si>
  <si>
    <t>Furgoneta híbrida per brigada municipal</t>
  </si>
  <si>
    <t xml:space="preserve">Instal·lació equips reg telegestió </t>
  </si>
  <si>
    <t>Impermeabilització parcial coberta gimnàs La Muntayeta</t>
  </si>
  <si>
    <t>Armaris compactes arxivadors arxiu municipal - Lot 2</t>
  </si>
  <si>
    <t>Carpa Festa Major</t>
  </si>
  <si>
    <t>Muntatge i desmuntatge de la instal·lació elèctrica de la Fira</t>
  </si>
  <si>
    <t>Muntatge i desmuntatge instal·lació elèctrica Festa Major 2021(vestidors envelat)</t>
  </si>
  <si>
    <t>Equip llums i servei tècnic actuacions envelat Festa Major 2021</t>
  </si>
  <si>
    <t xml:space="preserve">Lloguer equips de so i il·luminació actuacions Fira de Calella i l’Alt Maresme </t>
  </si>
  <si>
    <t xml:space="preserve">Servei de control dels accessos a la Fira de Calella i l’Alt Maresme </t>
  </si>
  <si>
    <t>Serveis wifi Ironman 2021</t>
  </si>
  <si>
    <t>Material audiovisual i servei tècnic actuacions envelat Festa Major 2021</t>
  </si>
  <si>
    <t>Lloguer i muntatge material distribució espais interior envelat actuacions Festa Major 2021</t>
  </si>
  <si>
    <t>Servei instal·lació electricitat i il·luminació prova esportiva Ironman Barcelona 2021</t>
  </si>
  <si>
    <t xml:space="preserve">Servei control accessos i vigilància actuacions envelat Festa Major </t>
  </si>
  <si>
    <t>10a Temporada Lírica Ciutat de Calella</t>
  </si>
  <si>
    <t>ADJUDICACIÓ DIRECTA</t>
  </si>
  <si>
    <t xml:space="preserve">Concert Oques Grasses Festa Major </t>
  </si>
  <si>
    <t>Servei intervenció socioeducativa-Centre Obert de Calella</t>
  </si>
  <si>
    <t xml:space="preserve">CONCESSIÓ DE SERVEIS </t>
  </si>
  <si>
    <t>Terra cautxú EBM El Carrilet</t>
  </si>
  <si>
    <t>Manteniment alarmes edificis municipals</t>
  </si>
  <si>
    <t xml:space="preserve">Sistema muntatge obra d'art paret sala exposicions temporals Museu </t>
  </si>
  <si>
    <t>Càterig menjador escola bressol municipal El Carrilet</t>
  </si>
  <si>
    <t>Millora paviment pati Escola El Far</t>
  </si>
  <si>
    <t xml:space="preserve">                                                                                                                                                                 </t>
  </si>
  <si>
    <t>Votacions electròniques segures</t>
  </si>
  <si>
    <t>Projecte tècnic implementació càmeres (lectors matrícules i vídeo vigilància)</t>
  </si>
  <si>
    <t>Adequació ajuntament als requeriments de l'ENS i del RGPD</t>
  </si>
  <si>
    <t>Projectors LED zona esportiva Tomàs Claramunt</t>
  </si>
  <si>
    <t>Modificat projecte obres remodelació vestidors, aerotèrmia, ACS i solar fotovoltaica zona esportiva "La Muntanyeta" Lot 2 (aerotèrmia, ACS, solar fotovoltaica)</t>
  </si>
  <si>
    <t xml:space="preserve">Servei d'informació i Atenció a les Dones de Calella (SIAD) </t>
  </si>
  <si>
    <t xml:space="preserve">Servei enllumenat Nadal </t>
  </si>
  <si>
    <t>Servei manteniment ascensors</t>
  </si>
  <si>
    <t>Lloguer elements llums Nadal c. Església</t>
  </si>
  <si>
    <t xml:space="preserve">Supressió barreres arquitectòniques </t>
  </si>
  <si>
    <t>Climatització i cel ras sala Mozart - Lot 1</t>
  </si>
  <si>
    <t>Climatització i cel ras sala Mozart - Lot 2</t>
  </si>
  <si>
    <t>Subministrament i manteniment programari Microsoft</t>
  </si>
  <si>
    <t>Manteniment portes automàtiques edificis municipals</t>
  </si>
  <si>
    <t>Martell hidràulic Bobcat</t>
  </si>
  <si>
    <t>OBERT SIMPLIFICAT ABREUJAT</t>
  </si>
  <si>
    <t>Pròrroga Centre Obert Els Pins</t>
  </si>
  <si>
    <t xml:space="preserve">                                      </t>
  </si>
  <si>
    <t>PRÒRROGA</t>
  </si>
  <si>
    <t>Aerotèrmica ACS zona esportiva La Muntanyeta (Modificat)</t>
  </si>
  <si>
    <t xml:space="preserve">OBERT </t>
  </si>
  <si>
    <t xml:space="preserve">Modificat projecte urb. Sant Antoni - Sant Pere </t>
  </si>
  <si>
    <t>TOTAL ACORDS MARC</t>
  </si>
  <si>
    <t xml:space="preserve">TOTAL ADJUDICACIÓ DIRECTA </t>
  </si>
  <si>
    <t>no</t>
  </si>
  <si>
    <t xml:space="preserve">sí </t>
  </si>
  <si>
    <t>Concert NEC'21 - BLAUMUT + modificació (2 passis)</t>
  </si>
  <si>
    <t xml:space="preserve">Equips informàtics Lot 1 </t>
  </si>
  <si>
    <t>Subministrament uniformitat de policia local i vestuari brigada municipal (2 empreses)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</si>
</sst>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1" fillId="0" borderId="0" xfId="0" applyFo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0" fontId="0" fillId="0" borderId="0" xfId="0" applyNumberFormat="1"/>
    <xf numFmtId="0" fontId="7" fillId="4" borderId="1" xfId="0" applyFont="1" applyFill="1" applyBorder="1" applyAlignment="1">
      <alignment horizontal="center" vertical="center"/>
    </xf>
    <xf numFmtId="8" fontId="7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0" fontId="5" fillId="0" borderId="1" xfId="1" applyNumberFormat="1" applyFont="1" applyBorder="1" applyAlignment="1">
      <alignment vertical="center" wrapText="1"/>
    </xf>
    <xf numFmtId="10" fontId="0" fillId="0" borderId="0" xfId="1" applyNumberFormat="1" applyFont="1"/>
    <xf numFmtId="10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0" fillId="0" borderId="0" xfId="0" applyFill="1"/>
    <xf numFmtId="8" fontId="4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10" fontId="2" fillId="0" borderId="1" xfId="1" applyNumberFormat="1" applyFont="1" applyBorder="1" applyAlignment="1">
      <alignment horizontal="right" vertical="center" wrapText="1"/>
    </xf>
    <xf numFmtId="10" fontId="0" fillId="0" borderId="0" xfId="1" applyNumberFormat="1" applyFont="1" applyFill="1"/>
    <xf numFmtId="8" fontId="4" fillId="0" borderId="1" xfId="0" applyNumberFormat="1" applyFont="1" applyFill="1" applyBorder="1" applyAlignment="1">
      <alignment horizontal="right" vertical="center"/>
    </xf>
    <xf numFmtId="10" fontId="1" fillId="0" borderId="0" xfId="1" applyNumberFormat="1" applyFont="1"/>
    <xf numFmtId="0" fontId="1" fillId="3" borderId="0" xfId="0" applyFont="1" applyFill="1"/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8" fontId="2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6" fontId="0" fillId="0" borderId="0" xfId="0" applyNumberFormat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10" fontId="2" fillId="3" borderId="1" xfId="1" applyNumberFormat="1" applyFont="1" applyFill="1" applyBorder="1" applyAlignment="1">
      <alignment horizontal="right" vertical="center"/>
    </xf>
    <xf numFmtId="10" fontId="11" fillId="4" borderId="1" xfId="1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1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vertical="center"/>
    </xf>
    <xf numFmtId="0" fontId="10" fillId="0" borderId="1" xfId="0" applyFont="1" applyBorder="1" applyAlignment="1">
      <alignment horizontal="justify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top"/>
    </xf>
    <xf numFmtId="0" fontId="0" fillId="3" borderId="0" xfId="0" applyFill="1" applyAlignment="1">
      <alignment horizontal="right" vertical="top"/>
    </xf>
    <xf numFmtId="0" fontId="5" fillId="0" borderId="1" xfId="0" applyFont="1" applyBorder="1" applyAlignment="1">
      <alignment horizontal="right" vertical="center" wrapText="1"/>
    </xf>
    <xf numFmtId="8" fontId="5" fillId="2" borderId="1" xfId="0" applyNumberFormat="1" applyFont="1" applyFill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0" xfId="0" applyFill="1" applyAlignment="1">
      <alignment horizontal="right" vertical="top"/>
    </xf>
    <xf numFmtId="0" fontId="0" fillId="0" borderId="0" xfId="0" applyAlignment="1">
      <alignment horizontal="right" vertical="center"/>
    </xf>
    <xf numFmtId="8" fontId="10" fillId="0" borderId="1" xfId="0" applyNumberFormat="1" applyFont="1" applyBorder="1" applyAlignment="1">
      <alignment horizontal="right" vertical="center"/>
    </xf>
    <xf numFmtId="8" fontId="10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8" fontId="4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8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8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8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vertical="center"/>
    </xf>
    <xf numFmtId="0" fontId="5" fillId="2" borderId="1" xfId="0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8" fontId="10" fillId="0" borderId="4" xfId="0" applyNumberFormat="1" applyFont="1" applyBorder="1" applyAlignment="1">
      <alignment vertical="center"/>
    </xf>
    <xf numFmtId="6" fontId="10" fillId="0" borderId="0" xfId="0" applyNumberFormat="1" applyFont="1" applyAlignment="1">
      <alignment horizontal="right" vertical="center"/>
    </xf>
    <xf numFmtId="0" fontId="10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vertical="center"/>
    </xf>
    <xf numFmtId="0" fontId="13" fillId="0" borderId="0" xfId="0" applyFont="1"/>
    <xf numFmtId="10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8" fontId="4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justify" vertical="center"/>
    </xf>
    <xf numFmtId="0" fontId="2" fillId="3" borderId="5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justify" vertical="center"/>
    </xf>
    <xf numFmtId="8" fontId="4" fillId="3" borderId="1" xfId="0" applyNumberFormat="1" applyFont="1" applyFill="1" applyBorder="1" applyAlignment="1">
      <alignment vertical="center"/>
    </xf>
    <xf numFmtId="8" fontId="4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10" fontId="5" fillId="3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/>
    </xf>
    <xf numFmtId="8" fontId="2" fillId="3" borderId="1" xfId="0" applyNumberFormat="1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8" fontId="2" fillId="3" borderId="0" xfId="0" applyNumberFormat="1" applyFont="1" applyFill="1" applyAlignment="1">
      <alignment vertical="center"/>
    </xf>
    <xf numFmtId="8" fontId="9" fillId="2" borderId="1" xfId="0" applyNumberFormat="1" applyFont="1" applyFill="1" applyBorder="1" applyAlignment="1">
      <alignment vertical="center"/>
    </xf>
    <xf numFmtId="10" fontId="4" fillId="3" borderId="1" xfId="1" applyNumberFormat="1" applyFont="1" applyFill="1" applyBorder="1" applyAlignment="1">
      <alignment horizontal="right" vertical="center"/>
    </xf>
    <xf numFmtId="10" fontId="9" fillId="2" borderId="1" xfId="1" applyNumberFormat="1" applyFont="1" applyFill="1" applyBorder="1" applyAlignment="1">
      <alignment horizontal="right" vertical="center"/>
    </xf>
    <xf numFmtId="10" fontId="5" fillId="2" borderId="1" xfId="1" applyNumberFormat="1" applyFont="1" applyFill="1" applyBorder="1" applyAlignment="1">
      <alignment vertical="center"/>
    </xf>
    <xf numFmtId="10" fontId="9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0"/>
  <sheetViews>
    <sheetView tabSelected="1" topLeftCell="A148" workbookViewId="0">
      <selection activeCell="L155" sqref="L155"/>
    </sheetView>
  </sheetViews>
  <sheetFormatPr baseColWidth="10" defaultColWidth="9.140625" defaultRowHeight="15" x14ac:dyDescent="0.25"/>
  <cols>
    <col min="1" max="1" width="37" style="60" customWidth="1"/>
    <col min="2" max="2" width="18.42578125" style="34" customWidth="1"/>
    <col min="3" max="3" width="20.42578125" style="34" customWidth="1"/>
    <col min="4" max="4" width="14.7109375" style="34" customWidth="1"/>
    <col min="5" max="5" width="17" style="76" customWidth="1"/>
    <col min="6" max="6" width="15.7109375" style="16" customWidth="1"/>
    <col min="7" max="7" width="17.140625" customWidth="1"/>
    <col min="8" max="8" width="15.7109375" customWidth="1"/>
    <col min="9" max="9" width="12" bestFit="1" customWidth="1"/>
    <col min="10" max="10" width="17.85546875" customWidth="1"/>
    <col min="11" max="11" width="12" bestFit="1" customWidth="1"/>
  </cols>
  <sheetData>
    <row r="1" spans="1:9" ht="26.25" x14ac:dyDescent="0.4">
      <c r="A1" s="59" t="s">
        <v>24</v>
      </c>
      <c r="C1" s="48"/>
      <c r="D1" s="48"/>
      <c r="E1" s="72"/>
      <c r="F1" s="28" t="s">
        <v>10</v>
      </c>
      <c r="G1" s="29"/>
    </row>
    <row r="2" spans="1:9" ht="57" customHeight="1" x14ac:dyDescent="0.25">
      <c r="A2" s="65" t="s">
        <v>0</v>
      </c>
      <c r="B2" s="35" t="s">
        <v>1</v>
      </c>
      <c r="C2" s="35" t="s">
        <v>2</v>
      </c>
      <c r="D2" s="35" t="s">
        <v>3</v>
      </c>
      <c r="E2" s="73" t="s">
        <v>4</v>
      </c>
      <c r="F2" s="15" t="s">
        <v>5</v>
      </c>
      <c r="G2" s="5" t="s">
        <v>6</v>
      </c>
      <c r="H2" s="50" t="s">
        <v>11</v>
      </c>
      <c r="I2" s="49"/>
    </row>
    <row r="3" spans="1:9" ht="43.5" customHeight="1" x14ac:dyDescent="0.25">
      <c r="A3" s="63" t="s">
        <v>26</v>
      </c>
      <c r="B3" s="36" t="s">
        <v>13</v>
      </c>
      <c r="C3" s="36" t="s">
        <v>27</v>
      </c>
      <c r="D3" s="68">
        <v>44209</v>
      </c>
      <c r="E3" s="92">
        <v>7295.21</v>
      </c>
      <c r="F3" s="25">
        <f>E3/$E$104</f>
        <v>6.7268370684507844E-3</v>
      </c>
      <c r="G3" s="120"/>
      <c r="H3" s="150" t="s">
        <v>186</v>
      </c>
    </row>
    <row r="4" spans="1:9" ht="43.5" customHeight="1" x14ac:dyDescent="0.25">
      <c r="A4" s="63" t="s">
        <v>28</v>
      </c>
      <c r="B4" s="36" t="s">
        <v>13</v>
      </c>
      <c r="C4" s="36" t="s">
        <v>14</v>
      </c>
      <c r="D4" s="68">
        <v>44209</v>
      </c>
      <c r="E4" s="92">
        <v>5832.2</v>
      </c>
      <c r="F4" s="25">
        <f t="shared" ref="F4:F67" si="0">E4/$E$104</f>
        <v>5.3778108033378973E-3</v>
      </c>
      <c r="G4" s="120"/>
      <c r="H4" s="150" t="s">
        <v>186</v>
      </c>
    </row>
    <row r="5" spans="1:9" ht="43.5" customHeight="1" x14ac:dyDescent="0.25">
      <c r="A5" s="63" t="s">
        <v>29</v>
      </c>
      <c r="B5" s="36" t="s">
        <v>13</v>
      </c>
      <c r="C5" s="36" t="s">
        <v>14</v>
      </c>
      <c r="D5" s="68">
        <v>44209</v>
      </c>
      <c r="E5" s="92">
        <v>6413</v>
      </c>
      <c r="F5" s="25">
        <f t="shared" si="0"/>
        <v>5.9133604269068166E-3</v>
      </c>
      <c r="G5" s="120"/>
      <c r="H5" s="150" t="s">
        <v>186</v>
      </c>
    </row>
    <row r="6" spans="1:9" ht="43.5" customHeight="1" x14ac:dyDescent="0.25">
      <c r="A6" s="63" t="s">
        <v>30</v>
      </c>
      <c r="B6" s="36" t="s">
        <v>13</v>
      </c>
      <c r="C6" s="36" t="s">
        <v>27</v>
      </c>
      <c r="D6" s="68">
        <v>44209</v>
      </c>
      <c r="E6" s="92">
        <v>9419.85</v>
      </c>
      <c r="F6" s="25">
        <f t="shared" si="0"/>
        <v>8.6859454572584087E-3</v>
      </c>
      <c r="G6" s="120"/>
      <c r="H6" s="150" t="s">
        <v>186</v>
      </c>
    </row>
    <row r="7" spans="1:9" ht="43.5" customHeight="1" x14ac:dyDescent="0.25">
      <c r="A7" s="63" t="s">
        <v>33</v>
      </c>
      <c r="B7" s="36" t="s">
        <v>13</v>
      </c>
      <c r="C7" s="36" t="s">
        <v>14</v>
      </c>
      <c r="D7" s="68">
        <v>44209</v>
      </c>
      <c r="E7" s="92">
        <v>14290.1</v>
      </c>
      <c r="F7" s="25">
        <f t="shared" si="0"/>
        <v>1.3176752196560284E-2</v>
      </c>
      <c r="G7" s="120"/>
      <c r="H7" s="150" t="s">
        <v>186</v>
      </c>
    </row>
    <row r="8" spans="1:9" ht="43.5" customHeight="1" x14ac:dyDescent="0.25">
      <c r="A8" s="90" t="s">
        <v>16</v>
      </c>
      <c r="B8" s="36" t="s">
        <v>13</v>
      </c>
      <c r="C8" s="36" t="s">
        <v>14</v>
      </c>
      <c r="D8" s="68">
        <v>44216</v>
      </c>
      <c r="E8" s="91">
        <v>16637.5</v>
      </c>
      <c r="F8" s="25">
        <f t="shared" si="0"/>
        <v>1.5341265258484666E-2</v>
      </c>
      <c r="G8" s="41"/>
      <c r="H8" s="150" t="s">
        <v>186</v>
      </c>
    </row>
    <row r="9" spans="1:9" ht="43.5" customHeight="1" x14ac:dyDescent="0.25">
      <c r="A9" s="90" t="s">
        <v>34</v>
      </c>
      <c r="B9" s="36" t="s">
        <v>13</v>
      </c>
      <c r="C9" s="36" t="s">
        <v>14</v>
      </c>
      <c r="D9" s="68">
        <v>44216</v>
      </c>
      <c r="E9" s="91">
        <v>18089.5</v>
      </c>
      <c r="F9" s="25">
        <f t="shared" si="0"/>
        <v>1.6680139317406965E-2</v>
      </c>
      <c r="G9" s="41"/>
      <c r="H9" s="150" t="s">
        <v>186</v>
      </c>
    </row>
    <row r="10" spans="1:9" ht="43.5" customHeight="1" x14ac:dyDescent="0.25">
      <c r="A10" s="90" t="s">
        <v>35</v>
      </c>
      <c r="B10" s="36" t="s">
        <v>13</v>
      </c>
      <c r="C10" s="36" t="s">
        <v>14</v>
      </c>
      <c r="D10" s="68">
        <v>44216</v>
      </c>
      <c r="E10" s="91">
        <v>15125</v>
      </c>
      <c r="F10" s="25">
        <f t="shared" si="0"/>
        <v>1.3946604780440606E-2</v>
      </c>
      <c r="G10" s="41"/>
      <c r="H10" s="150" t="s">
        <v>186</v>
      </c>
    </row>
    <row r="11" spans="1:9" ht="43.5" customHeight="1" x14ac:dyDescent="0.25">
      <c r="A11" s="90" t="s">
        <v>36</v>
      </c>
      <c r="B11" s="36" t="s">
        <v>13</v>
      </c>
      <c r="C11" s="36" t="s">
        <v>14</v>
      </c>
      <c r="D11" s="68">
        <v>44216</v>
      </c>
      <c r="E11" s="91">
        <v>18125.8</v>
      </c>
      <c r="F11" s="25">
        <f t="shared" si="0"/>
        <v>1.6713611168880021E-2</v>
      </c>
      <c r="G11" s="41"/>
      <c r="H11" s="150" t="s">
        <v>186</v>
      </c>
    </row>
    <row r="12" spans="1:9" ht="43.5" customHeight="1" x14ac:dyDescent="0.25">
      <c r="A12" s="63" t="s">
        <v>15</v>
      </c>
      <c r="B12" s="36" t="s">
        <v>13</v>
      </c>
      <c r="C12" s="36" t="s">
        <v>14</v>
      </c>
      <c r="D12" s="68">
        <v>44223</v>
      </c>
      <c r="E12" s="79">
        <v>10164</v>
      </c>
      <c r="F12" s="25">
        <f t="shared" si="0"/>
        <v>9.3721184124560871E-3</v>
      </c>
      <c r="G12" s="120"/>
      <c r="H12" s="150" t="s">
        <v>186</v>
      </c>
    </row>
    <row r="13" spans="1:9" ht="43.5" customHeight="1" x14ac:dyDescent="0.25">
      <c r="A13" s="63" t="s">
        <v>25</v>
      </c>
      <c r="B13" s="36" t="s">
        <v>13</v>
      </c>
      <c r="C13" s="36" t="s">
        <v>14</v>
      </c>
      <c r="D13" s="68">
        <v>44223</v>
      </c>
      <c r="E13" s="23">
        <v>2994.75</v>
      </c>
      <c r="F13" s="25">
        <f t="shared" si="0"/>
        <v>2.7614277465272397E-3</v>
      </c>
      <c r="G13" s="120"/>
      <c r="H13" s="150" t="s">
        <v>186</v>
      </c>
    </row>
    <row r="14" spans="1:9" ht="43.5" customHeight="1" x14ac:dyDescent="0.25">
      <c r="A14" s="4" t="s">
        <v>22</v>
      </c>
      <c r="B14" s="36" t="s">
        <v>13</v>
      </c>
      <c r="C14" s="30" t="s">
        <v>14</v>
      </c>
      <c r="D14" s="95">
        <v>44223</v>
      </c>
      <c r="E14" s="96">
        <v>17990.28</v>
      </c>
      <c r="F14" s="25">
        <f t="shared" si="0"/>
        <v>1.6588649590047272E-2</v>
      </c>
      <c r="G14" s="120"/>
      <c r="H14" s="150" t="s">
        <v>186</v>
      </c>
    </row>
    <row r="15" spans="1:9" ht="43.5" customHeight="1" x14ac:dyDescent="0.25">
      <c r="A15" s="90" t="s">
        <v>20</v>
      </c>
      <c r="B15" s="36" t="s">
        <v>13</v>
      </c>
      <c r="C15" s="30" t="s">
        <v>14</v>
      </c>
      <c r="D15" s="66">
        <v>44229</v>
      </c>
      <c r="E15" s="84">
        <v>16637.5</v>
      </c>
      <c r="F15" s="25">
        <f t="shared" si="0"/>
        <v>1.5341265258484666E-2</v>
      </c>
      <c r="G15" s="120"/>
      <c r="H15" s="150" t="s">
        <v>186</v>
      </c>
    </row>
    <row r="16" spans="1:9" ht="43.5" customHeight="1" x14ac:dyDescent="0.25">
      <c r="A16" s="90" t="s">
        <v>21</v>
      </c>
      <c r="B16" s="36" t="s">
        <v>13</v>
      </c>
      <c r="C16" s="30" t="s">
        <v>14</v>
      </c>
      <c r="D16" s="68">
        <v>44229</v>
      </c>
      <c r="E16" s="93">
        <v>16637.5</v>
      </c>
      <c r="F16" s="25">
        <f t="shared" si="0"/>
        <v>1.5341265258484666E-2</v>
      </c>
      <c r="G16" s="120"/>
      <c r="H16" s="150" t="s">
        <v>186</v>
      </c>
    </row>
    <row r="17" spans="1:14" ht="43.5" customHeight="1" x14ac:dyDescent="0.25">
      <c r="A17" s="33" t="s">
        <v>18</v>
      </c>
      <c r="B17" s="36" t="s">
        <v>13</v>
      </c>
      <c r="C17" s="30" t="s">
        <v>14</v>
      </c>
      <c r="D17" s="68">
        <v>44237</v>
      </c>
      <c r="E17" s="93">
        <v>16328.95</v>
      </c>
      <c r="F17" s="25">
        <f t="shared" si="0"/>
        <v>1.5056754520963679E-2</v>
      </c>
      <c r="G17" s="120"/>
      <c r="H17" s="150" t="s">
        <v>186</v>
      </c>
    </row>
    <row r="18" spans="1:14" ht="43.5" customHeight="1" x14ac:dyDescent="0.25">
      <c r="A18" s="33" t="s">
        <v>17</v>
      </c>
      <c r="B18" s="36" t="s">
        <v>13</v>
      </c>
      <c r="C18" s="30" t="s">
        <v>14</v>
      </c>
      <c r="D18" s="68">
        <v>44237</v>
      </c>
      <c r="E18" s="93">
        <v>16280.55</v>
      </c>
      <c r="F18" s="25">
        <f t="shared" si="0"/>
        <v>1.5012125385666267E-2</v>
      </c>
      <c r="G18" s="120"/>
      <c r="H18" s="150" t="s">
        <v>186</v>
      </c>
    </row>
    <row r="19" spans="1:14" ht="43.5" customHeight="1" x14ac:dyDescent="0.25">
      <c r="A19" s="24" t="s">
        <v>38</v>
      </c>
      <c r="B19" s="36" t="s">
        <v>13</v>
      </c>
      <c r="C19" s="30" t="s">
        <v>27</v>
      </c>
      <c r="D19" s="68">
        <v>44237</v>
      </c>
      <c r="E19" s="93">
        <v>9298.57</v>
      </c>
      <c r="F19" s="25">
        <f t="shared" si="0"/>
        <v>8.5741144339346511E-3</v>
      </c>
      <c r="G19" s="120"/>
      <c r="H19" s="150" t="s">
        <v>186</v>
      </c>
    </row>
    <row r="20" spans="1:14" ht="43.5" customHeight="1" x14ac:dyDescent="0.25">
      <c r="A20" s="24" t="s">
        <v>39</v>
      </c>
      <c r="B20" s="36" t="s">
        <v>13</v>
      </c>
      <c r="C20" s="30" t="s">
        <v>40</v>
      </c>
      <c r="D20" s="68">
        <v>44237</v>
      </c>
      <c r="E20" s="93">
        <v>6661.05</v>
      </c>
      <c r="F20" s="25">
        <f t="shared" si="0"/>
        <v>6.1420847453060425E-3</v>
      </c>
      <c r="G20" s="120"/>
      <c r="H20" s="150" t="s">
        <v>186</v>
      </c>
    </row>
    <row r="21" spans="1:14" ht="43.5" customHeight="1" x14ac:dyDescent="0.25">
      <c r="A21" s="19" t="s">
        <v>41</v>
      </c>
      <c r="B21" s="36" t="s">
        <v>13</v>
      </c>
      <c r="C21" s="30" t="s">
        <v>14</v>
      </c>
      <c r="D21" s="68">
        <v>44244</v>
      </c>
      <c r="E21" s="93">
        <v>8012.62</v>
      </c>
      <c r="F21" s="25">
        <f t="shared" si="0"/>
        <v>7.388353348486215E-3</v>
      </c>
      <c r="G21" s="120"/>
      <c r="H21" s="150" t="s">
        <v>186</v>
      </c>
    </row>
    <row r="22" spans="1:14" ht="43.5" customHeight="1" x14ac:dyDescent="0.25">
      <c r="A22" s="19" t="s">
        <v>42</v>
      </c>
      <c r="B22" s="36" t="s">
        <v>13</v>
      </c>
      <c r="C22" s="30" t="s">
        <v>27</v>
      </c>
      <c r="D22" s="68">
        <v>44244</v>
      </c>
      <c r="E22" s="93">
        <v>12807.85</v>
      </c>
      <c r="F22" s="25">
        <f t="shared" si="0"/>
        <v>1.1809984928077106E-2</v>
      </c>
      <c r="G22" s="120"/>
      <c r="H22" s="150" t="s">
        <v>186</v>
      </c>
      <c r="N22" t="s">
        <v>93</v>
      </c>
    </row>
    <row r="23" spans="1:14" ht="43.5" customHeight="1" x14ac:dyDescent="0.25">
      <c r="A23" s="19" t="s">
        <v>44</v>
      </c>
      <c r="B23" s="36" t="s">
        <v>13</v>
      </c>
      <c r="C23" s="30" t="s">
        <v>14</v>
      </c>
      <c r="D23" s="68">
        <v>44244</v>
      </c>
      <c r="E23" s="93">
        <v>10200</v>
      </c>
      <c r="F23" s="25">
        <f t="shared" si="0"/>
        <v>9.405313637057466E-3</v>
      </c>
      <c r="G23" s="120"/>
      <c r="H23" s="150" t="s">
        <v>186</v>
      </c>
    </row>
    <row r="24" spans="1:14" ht="43.5" customHeight="1" x14ac:dyDescent="0.25">
      <c r="A24" s="90" t="s">
        <v>45</v>
      </c>
      <c r="B24" s="36" t="s">
        <v>13</v>
      </c>
      <c r="C24" s="30" t="s">
        <v>14</v>
      </c>
      <c r="D24" s="68">
        <v>44251</v>
      </c>
      <c r="E24" s="93">
        <v>6655</v>
      </c>
      <c r="F24" s="25">
        <f t="shared" si="0"/>
        <v>6.1365061033938663E-3</v>
      </c>
      <c r="G24" s="120"/>
      <c r="H24" s="150" t="s">
        <v>186</v>
      </c>
    </row>
    <row r="25" spans="1:14" ht="43.5" customHeight="1" x14ac:dyDescent="0.25">
      <c r="A25" s="90" t="s">
        <v>53</v>
      </c>
      <c r="B25" s="36" t="s">
        <v>46</v>
      </c>
      <c r="C25" s="30" t="s">
        <v>14</v>
      </c>
      <c r="D25" s="68">
        <v>44251</v>
      </c>
      <c r="E25" s="93">
        <v>15125</v>
      </c>
      <c r="F25" s="25">
        <f t="shared" si="0"/>
        <v>1.3946604780440606E-2</v>
      </c>
      <c r="G25" s="120"/>
      <c r="H25" s="150" t="s">
        <v>186</v>
      </c>
    </row>
    <row r="26" spans="1:14" ht="43.5" customHeight="1" x14ac:dyDescent="0.25">
      <c r="A26" s="33" t="s">
        <v>50</v>
      </c>
      <c r="B26" s="22" t="s">
        <v>13</v>
      </c>
      <c r="C26" s="22" t="s">
        <v>14</v>
      </c>
      <c r="D26" s="95">
        <v>44251</v>
      </c>
      <c r="E26" s="96">
        <v>6656</v>
      </c>
      <c r="F26" s="25">
        <f t="shared" si="0"/>
        <v>6.1374281929661269E-3</v>
      </c>
      <c r="G26" s="120"/>
      <c r="H26" s="150" t="s">
        <v>186</v>
      </c>
    </row>
    <row r="27" spans="1:14" ht="43.5" customHeight="1" x14ac:dyDescent="0.25">
      <c r="A27" s="33" t="s">
        <v>51</v>
      </c>
      <c r="B27" s="22" t="s">
        <v>13</v>
      </c>
      <c r="C27" s="22" t="s">
        <v>14</v>
      </c>
      <c r="D27" s="95">
        <v>44251</v>
      </c>
      <c r="E27" s="96">
        <v>8075.52</v>
      </c>
      <c r="F27" s="25">
        <f t="shared" si="0"/>
        <v>7.4463527825814032E-3</v>
      </c>
      <c r="G27" s="120"/>
      <c r="H27" s="150" t="s">
        <v>186</v>
      </c>
    </row>
    <row r="28" spans="1:14" ht="43.5" customHeight="1" x14ac:dyDescent="0.25">
      <c r="A28" s="33" t="s">
        <v>52</v>
      </c>
      <c r="B28" s="22" t="s">
        <v>13</v>
      </c>
      <c r="C28" s="22" t="s">
        <v>14</v>
      </c>
      <c r="D28" s="95">
        <v>44251</v>
      </c>
      <c r="E28" s="97">
        <v>6144</v>
      </c>
      <c r="F28" s="25">
        <f t="shared" si="0"/>
        <v>5.6653183319687328E-3</v>
      </c>
      <c r="G28" s="120"/>
      <c r="H28" s="150" t="s">
        <v>186</v>
      </c>
    </row>
    <row r="29" spans="1:14" ht="43.5" customHeight="1" x14ac:dyDescent="0.25">
      <c r="A29" s="33" t="s">
        <v>50</v>
      </c>
      <c r="B29" s="22" t="s">
        <v>13</v>
      </c>
      <c r="C29" s="22" t="s">
        <v>14</v>
      </c>
      <c r="D29" s="95">
        <v>44251</v>
      </c>
      <c r="E29" s="96">
        <v>14026.4</v>
      </c>
      <c r="F29" s="25">
        <f t="shared" si="0"/>
        <v>1.293359717635518E-2</v>
      </c>
      <c r="G29" s="120"/>
      <c r="H29" s="150" t="s">
        <v>186</v>
      </c>
    </row>
    <row r="30" spans="1:14" ht="43.5" customHeight="1" x14ac:dyDescent="0.25">
      <c r="A30" s="33" t="s">
        <v>51</v>
      </c>
      <c r="B30" s="22" t="s">
        <v>13</v>
      </c>
      <c r="C30" s="22" t="s">
        <v>14</v>
      </c>
      <c r="D30" s="95">
        <v>44251</v>
      </c>
      <c r="E30" s="96">
        <v>4500</v>
      </c>
      <c r="F30" s="25">
        <f t="shared" si="0"/>
        <v>4.1494030751724111E-3</v>
      </c>
      <c r="G30" s="41"/>
      <c r="H30" s="150" t="s">
        <v>186</v>
      </c>
      <c r="I30" s="67"/>
    </row>
    <row r="31" spans="1:14" ht="43.5" customHeight="1" x14ac:dyDescent="0.25">
      <c r="A31" s="33" t="s">
        <v>50</v>
      </c>
      <c r="B31" s="22" t="s">
        <v>13</v>
      </c>
      <c r="C31" s="22" t="s">
        <v>14</v>
      </c>
      <c r="D31" s="95">
        <v>44251</v>
      </c>
      <c r="E31" s="96">
        <v>3392</v>
      </c>
      <c r="F31" s="25">
        <f t="shared" si="0"/>
        <v>3.1277278291077376E-3</v>
      </c>
      <c r="G31" s="41"/>
      <c r="H31" s="150" t="s">
        <v>186</v>
      </c>
    </row>
    <row r="32" spans="1:14" ht="43.5" customHeight="1" x14ac:dyDescent="0.25">
      <c r="A32" s="33" t="s">
        <v>113</v>
      </c>
      <c r="B32" s="22" t="s">
        <v>46</v>
      </c>
      <c r="C32" s="22" t="s">
        <v>27</v>
      </c>
      <c r="D32" s="95">
        <v>44251</v>
      </c>
      <c r="E32" s="96">
        <v>12145.82</v>
      </c>
      <c r="F32" s="25">
        <f t="shared" si="0"/>
        <v>1.1199533968553462E-2</v>
      </c>
      <c r="G32" s="41"/>
      <c r="H32" s="150" t="s">
        <v>186</v>
      </c>
    </row>
    <row r="33" spans="1:10" ht="43.5" customHeight="1" x14ac:dyDescent="0.25">
      <c r="A33" s="33" t="s">
        <v>113</v>
      </c>
      <c r="B33" s="22" t="s">
        <v>46</v>
      </c>
      <c r="C33" s="22" t="s">
        <v>27</v>
      </c>
      <c r="D33" s="95">
        <v>44251</v>
      </c>
      <c r="E33" s="96">
        <v>11862.36</v>
      </c>
      <c r="F33" s="25">
        <f t="shared" si="0"/>
        <v>1.0938158458400491E-2</v>
      </c>
      <c r="G33" s="41"/>
      <c r="H33" s="150" t="s">
        <v>186</v>
      </c>
    </row>
    <row r="34" spans="1:10" ht="43.5" customHeight="1" x14ac:dyDescent="0.25">
      <c r="A34" s="33" t="s">
        <v>54</v>
      </c>
      <c r="B34" s="22" t="s">
        <v>46</v>
      </c>
      <c r="C34" s="22" t="s">
        <v>14</v>
      </c>
      <c r="D34" s="95">
        <v>44258</v>
      </c>
      <c r="E34" s="96">
        <v>4997.3</v>
      </c>
      <c r="F34" s="25">
        <f t="shared" si="0"/>
        <v>4.6079582194575759E-3</v>
      </c>
      <c r="G34" s="41"/>
      <c r="H34" s="150" t="s">
        <v>186</v>
      </c>
    </row>
    <row r="35" spans="1:10" ht="43.5" customHeight="1" x14ac:dyDescent="0.25">
      <c r="A35" s="33" t="s">
        <v>59</v>
      </c>
      <c r="B35" s="22" t="s">
        <v>46</v>
      </c>
      <c r="C35" s="22" t="s">
        <v>40</v>
      </c>
      <c r="D35" s="95">
        <v>44258</v>
      </c>
      <c r="E35" s="96">
        <v>16500</v>
      </c>
      <c r="F35" s="25">
        <f t="shared" si="0"/>
        <v>1.5214477942298842E-2</v>
      </c>
      <c r="G35" s="41"/>
      <c r="H35" s="150" t="s">
        <v>186</v>
      </c>
      <c r="I35" s="3"/>
    </row>
    <row r="36" spans="1:10" ht="43.5" customHeight="1" x14ac:dyDescent="0.25">
      <c r="A36" s="33" t="s">
        <v>60</v>
      </c>
      <c r="B36" s="22" t="s">
        <v>46</v>
      </c>
      <c r="C36" s="22" t="s">
        <v>14</v>
      </c>
      <c r="D36" s="95">
        <v>44258</v>
      </c>
      <c r="E36" s="96">
        <v>13710.57</v>
      </c>
      <c r="F36" s="25">
        <f t="shared" si="0"/>
        <v>1.2642373626748136E-2</v>
      </c>
      <c r="G36" s="41"/>
      <c r="H36" s="150" t="s">
        <v>186</v>
      </c>
    </row>
    <row r="37" spans="1:10" s="3" customFormat="1" ht="43.5" customHeight="1" x14ac:dyDescent="0.25">
      <c r="A37" s="90" t="s">
        <v>64</v>
      </c>
      <c r="B37" s="36" t="s">
        <v>13</v>
      </c>
      <c r="C37" s="30" t="s">
        <v>14</v>
      </c>
      <c r="D37" s="68">
        <v>44273</v>
      </c>
      <c r="E37" s="83">
        <v>11000</v>
      </c>
      <c r="F37" s="25">
        <f t="shared" si="0"/>
        <v>1.0142985294865894E-2</v>
      </c>
      <c r="G37" s="121"/>
      <c r="H37" s="150" t="s">
        <v>186</v>
      </c>
      <c r="J37" s="117"/>
    </row>
    <row r="38" spans="1:10" s="3" customFormat="1" ht="43.5" customHeight="1" x14ac:dyDescent="0.25">
      <c r="A38" s="90" t="s">
        <v>66</v>
      </c>
      <c r="B38" s="36" t="s">
        <v>46</v>
      </c>
      <c r="C38" s="30" t="s">
        <v>14</v>
      </c>
      <c r="D38" s="68">
        <v>44273</v>
      </c>
      <c r="E38" s="84">
        <v>9307.93</v>
      </c>
      <c r="F38" s="25">
        <f t="shared" si="0"/>
        <v>8.5827451923310098E-3</v>
      </c>
      <c r="G38" s="121"/>
      <c r="H38" s="150" t="s">
        <v>186</v>
      </c>
    </row>
    <row r="39" spans="1:10" s="3" customFormat="1" ht="43.5" customHeight="1" x14ac:dyDescent="0.25">
      <c r="A39" s="90" t="s">
        <v>122</v>
      </c>
      <c r="B39" s="36" t="s">
        <v>46</v>
      </c>
      <c r="C39" s="30" t="s">
        <v>27</v>
      </c>
      <c r="D39" s="68">
        <v>44279</v>
      </c>
      <c r="E39" s="84">
        <v>26456.65</v>
      </c>
      <c r="F39" s="25">
        <f t="shared" si="0"/>
        <v>2.4395401081946707E-2</v>
      </c>
      <c r="G39" s="121"/>
      <c r="H39" s="150" t="s">
        <v>186</v>
      </c>
    </row>
    <row r="40" spans="1:10" s="3" customFormat="1" ht="43.5" customHeight="1" x14ac:dyDescent="0.25">
      <c r="A40" s="6" t="s">
        <v>67</v>
      </c>
      <c r="B40" s="36" t="s">
        <v>13</v>
      </c>
      <c r="C40" s="30" t="s">
        <v>14</v>
      </c>
      <c r="D40" s="68">
        <v>44279</v>
      </c>
      <c r="E40" s="93">
        <v>16290.64</v>
      </c>
      <c r="F40" s="25">
        <f t="shared" si="0"/>
        <v>1.5021429269450376E-2</v>
      </c>
      <c r="G40" s="111"/>
      <c r="H40" s="150" t="s">
        <v>186</v>
      </c>
    </row>
    <row r="41" spans="1:10" s="3" customFormat="1" ht="43.5" customHeight="1" x14ac:dyDescent="0.25">
      <c r="A41" s="6" t="s">
        <v>68</v>
      </c>
      <c r="B41" s="36" t="s">
        <v>46</v>
      </c>
      <c r="C41" s="30" t="s">
        <v>14</v>
      </c>
      <c r="D41" s="68">
        <v>44279</v>
      </c>
      <c r="E41" s="93">
        <v>9425.9</v>
      </c>
      <c r="F41" s="25">
        <f t="shared" si="0"/>
        <v>8.6915240991705858E-3</v>
      </c>
      <c r="G41" s="111"/>
      <c r="H41" s="150" t="s">
        <v>186</v>
      </c>
      <c r="J41" s="117"/>
    </row>
    <row r="42" spans="1:10" s="3" customFormat="1" ht="43.5" customHeight="1" x14ac:dyDescent="0.25">
      <c r="A42" s="6" t="s">
        <v>94</v>
      </c>
      <c r="B42" s="36" t="s">
        <v>46</v>
      </c>
      <c r="C42" s="30" t="s">
        <v>27</v>
      </c>
      <c r="D42" s="68">
        <v>44279</v>
      </c>
      <c r="E42" s="93">
        <v>17847.5</v>
      </c>
      <c r="F42" s="25">
        <f t="shared" si="0"/>
        <v>1.6456993640919914E-2</v>
      </c>
      <c r="G42" s="111"/>
      <c r="H42" s="150" t="s">
        <v>186</v>
      </c>
      <c r="J42" s="117"/>
    </row>
    <row r="43" spans="1:10" s="3" customFormat="1" ht="43.5" customHeight="1" x14ac:dyDescent="0.25">
      <c r="A43" s="6" t="s">
        <v>73</v>
      </c>
      <c r="B43" s="36" t="s">
        <v>46</v>
      </c>
      <c r="C43" s="30" t="s">
        <v>27</v>
      </c>
      <c r="D43" s="68">
        <v>44293</v>
      </c>
      <c r="E43" s="93">
        <v>8423.6200000000008</v>
      </c>
      <c r="F43" s="25">
        <f t="shared" si="0"/>
        <v>7.7673321626852958E-3</v>
      </c>
      <c r="G43" s="111"/>
      <c r="H43" s="150" t="s">
        <v>186</v>
      </c>
      <c r="J43" s="117"/>
    </row>
    <row r="44" spans="1:10" s="3" customFormat="1" ht="43.5" customHeight="1" x14ac:dyDescent="0.25">
      <c r="A44" s="6" t="s">
        <v>74</v>
      </c>
      <c r="B44" s="36" t="s">
        <v>13</v>
      </c>
      <c r="C44" s="36" t="s">
        <v>19</v>
      </c>
      <c r="D44" s="68">
        <v>44293</v>
      </c>
      <c r="E44" s="93">
        <v>7744</v>
      </c>
      <c r="F44" s="25">
        <f t="shared" si="0"/>
        <v>7.1406616475855897E-3</v>
      </c>
      <c r="G44" s="111"/>
      <c r="H44" s="150" t="s">
        <v>186</v>
      </c>
      <c r="J44" s="117"/>
    </row>
    <row r="45" spans="1:10" s="3" customFormat="1" ht="43.5" customHeight="1" x14ac:dyDescent="0.25">
      <c r="A45" s="6" t="s">
        <v>76</v>
      </c>
      <c r="B45" s="36" t="s">
        <v>46</v>
      </c>
      <c r="C45" s="36" t="s">
        <v>12</v>
      </c>
      <c r="D45" s="68">
        <v>44300</v>
      </c>
      <c r="E45" s="93">
        <v>6292</v>
      </c>
      <c r="F45" s="25">
        <f t="shared" si="0"/>
        <v>5.8017875886632918E-3</v>
      </c>
      <c r="G45" s="111"/>
      <c r="H45" s="150" t="s">
        <v>186</v>
      </c>
      <c r="J45" s="117"/>
    </row>
    <row r="46" spans="1:10" s="3" customFormat="1" ht="43.5" customHeight="1" x14ac:dyDescent="0.25">
      <c r="A46" s="6" t="s">
        <v>77</v>
      </c>
      <c r="B46" s="36" t="s">
        <v>46</v>
      </c>
      <c r="C46" s="36" t="s">
        <v>12</v>
      </c>
      <c r="D46" s="68">
        <v>44300</v>
      </c>
      <c r="E46" s="93">
        <v>5445</v>
      </c>
      <c r="F46" s="25">
        <f t="shared" si="0"/>
        <v>5.020777720958618E-3</v>
      </c>
      <c r="G46" s="111"/>
      <c r="H46" s="150" t="s">
        <v>186</v>
      </c>
      <c r="J46" s="117"/>
    </row>
    <row r="47" spans="1:10" s="3" customFormat="1" ht="43.5" customHeight="1" x14ac:dyDescent="0.25">
      <c r="A47" s="6" t="s">
        <v>188</v>
      </c>
      <c r="B47" s="36" t="s">
        <v>46</v>
      </c>
      <c r="C47" s="36" t="s">
        <v>12</v>
      </c>
      <c r="D47" s="68">
        <v>44300</v>
      </c>
      <c r="E47" s="93">
        <v>6050</v>
      </c>
      <c r="F47" s="25">
        <f t="shared" si="0"/>
        <v>5.5786419121762422E-3</v>
      </c>
      <c r="G47" s="111"/>
      <c r="H47" s="150" t="s">
        <v>186</v>
      </c>
      <c r="J47" s="117"/>
    </row>
    <row r="48" spans="1:10" s="3" customFormat="1" ht="43.5" customHeight="1" x14ac:dyDescent="0.25">
      <c r="A48" s="6" t="s">
        <v>75</v>
      </c>
      <c r="B48" s="36" t="s">
        <v>46</v>
      </c>
      <c r="C48" s="36" t="s">
        <v>78</v>
      </c>
      <c r="D48" s="68">
        <v>44300</v>
      </c>
      <c r="E48" s="93">
        <v>7784.5</v>
      </c>
      <c r="F48" s="25">
        <f t="shared" si="0"/>
        <v>7.1780062752621419E-3</v>
      </c>
      <c r="G48" s="111"/>
      <c r="H48" s="150" t="s">
        <v>186</v>
      </c>
      <c r="J48" s="117"/>
    </row>
    <row r="49" spans="1:10" s="3" customFormat="1" ht="43.5" customHeight="1" x14ac:dyDescent="0.25">
      <c r="A49" s="6" t="s">
        <v>79</v>
      </c>
      <c r="B49" s="36" t="s">
        <v>46</v>
      </c>
      <c r="C49" s="36" t="s">
        <v>78</v>
      </c>
      <c r="D49" s="68">
        <v>44300</v>
      </c>
      <c r="E49" s="93">
        <v>7770.84</v>
      </c>
      <c r="F49" s="25">
        <f t="shared" si="0"/>
        <v>7.1654105317050633E-3</v>
      </c>
      <c r="G49" s="111"/>
      <c r="H49" s="150" t="s">
        <v>186</v>
      </c>
      <c r="J49" s="117"/>
    </row>
    <row r="50" spans="1:10" s="3" customFormat="1" ht="43.5" customHeight="1" x14ac:dyDescent="0.25">
      <c r="A50" s="100" t="s">
        <v>80</v>
      </c>
      <c r="B50" s="36" t="s">
        <v>46</v>
      </c>
      <c r="C50" s="36" t="s">
        <v>12</v>
      </c>
      <c r="D50" s="68">
        <v>44307</v>
      </c>
      <c r="E50" s="99">
        <v>13612.5</v>
      </c>
      <c r="F50" s="25">
        <f t="shared" si="0"/>
        <v>1.2551944302396544E-2</v>
      </c>
      <c r="G50" s="111"/>
      <c r="H50" s="150" t="s">
        <v>186</v>
      </c>
      <c r="J50" s="117"/>
    </row>
    <row r="51" spans="1:10" s="3" customFormat="1" ht="43.5" customHeight="1" x14ac:dyDescent="0.25">
      <c r="A51" s="103" t="s">
        <v>81</v>
      </c>
      <c r="B51" s="36" t="s">
        <v>46</v>
      </c>
      <c r="C51" s="36" t="s">
        <v>12</v>
      </c>
      <c r="D51" s="68">
        <v>44307</v>
      </c>
      <c r="E51" s="93">
        <v>12933</v>
      </c>
      <c r="F51" s="25">
        <f t="shared" si="0"/>
        <v>1.192538443804551E-2</v>
      </c>
      <c r="G51" s="111"/>
      <c r="H51" s="150" t="s">
        <v>186</v>
      </c>
    </row>
    <row r="52" spans="1:10" s="3" customFormat="1" ht="43.5" customHeight="1" x14ac:dyDescent="0.25">
      <c r="A52" s="104" t="s">
        <v>83</v>
      </c>
      <c r="B52" s="36" t="s">
        <v>46</v>
      </c>
      <c r="C52" s="36" t="s">
        <v>12</v>
      </c>
      <c r="D52" s="68">
        <v>44307</v>
      </c>
      <c r="E52" s="93">
        <v>16921.849999999999</v>
      </c>
      <c r="F52" s="25">
        <f t="shared" si="0"/>
        <v>1.5603461428356948E-2</v>
      </c>
      <c r="G52" s="111"/>
      <c r="H52" s="150" t="s">
        <v>186</v>
      </c>
    </row>
    <row r="53" spans="1:10" s="3" customFormat="1" ht="43.5" customHeight="1" x14ac:dyDescent="0.25">
      <c r="A53" s="19" t="s">
        <v>85</v>
      </c>
      <c r="B53" s="36" t="s">
        <v>46</v>
      </c>
      <c r="C53" s="36" t="s">
        <v>14</v>
      </c>
      <c r="D53" s="68">
        <v>44307</v>
      </c>
      <c r="E53" s="93">
        <v>6210.69</v>
      </c>
      <c r="F53" s="25">
        <f t="shared" si="0"/>
        <v>5.7268124855427869E-3</v>
      </c>
      <c r="G53" s="111"/>
      <c r="H53" s="150" t="s">
        <v>186</v>
      </c>
    </row>
    <row r="54" spans="1:10" s="3" customFormat="1" ht="43.5" customHeight="1" x14ac:dyDescent="0.25">
      <c r="A54" s="19" t="s">
        <v>86</v>
      </c>
      <c r="B54" s="36" t="s">
        <v>13</v>
      </c>
      <c r="C54" s="36" t="s">
        <v>40</v>
      </c>
      <c r="D54" s="68">
        <v>44314</v>
      </c>
      <c r="E54" s="93">
        <v>17789.419999999998</v>
      </c>
      <c r="F54" s="25">
        <f t="shared" si="0"/>
        <v>1.6403438678563021E-2</v>
      </c>
      <c r="G54" s="111"/>
      <c r="H54" s="150" t="s">
        <v>186</v>
      </c>
    </row>
    <row r="55" spans="1:10" s="3" customFormat="1" ht="43.5" customHeight="1" x14ac:dyDescent="0.25">
      <c r="A55" s="19" t="s">
        <v>87</v>
      </c>
      <c r="B55" s="36" t="s">
        <v>46</v>
      </c>
      <c r="C55" s="36" t="s">
        <v>12</v>
      </c>
      <c r="D55" s="68">
        <v>44314</v>
      </c>
      <c r="E55" s="93">
        <v>6292</v>
      </c>
      <c r="F55" s="25">
        <f t="shared" si="0"/>
        <v>5.8017875886632918E-3</v>
      </c>
      <c r="G55" s="111"/>
      <c r="H55" s="150" t="s">
        <v>186</v>
      </c>
    </row>
    <row r="56" spans="1:10" s="3" customFormat="1" ht="43.5" customHeight="1" x14ac:dyDescent="0.25">
      <c r="A56" s="19" t="s">
        <v>88</v>
      </c>
      <c r="B56" s="36" t="s">
        <v>46</v>
      </c>
      <c r="C56" s="36" t="s">
        <v>12</v>
      </c>
      <c r="D56" s="68">
        <v>44314</v>
      </c>
      <c r="E56" s="93">
        <v>7056.72</v>
      </c>
      <c r="F56" s="25">
        <f t="shared" si="0"/>
        <v>6.5069279263623688E-3</v>
      </c>
      <c r="G56" s="111"/>
      <c r="H56" s="150" t="s">
        <v>186</v>
      </c>
    </row>
    <row r="57" spans="1:10" s="3" customFormat="1" ht="43.5" customHeight="1" x14ac:dyDescent="0.25">
      <c r="A57" s="132" t="s">
        <v>89</v>
      </c>
      <c r="B57" s="39" t="s">
        <v>46</v>
      </c>
      <c r="C57" s="39" t="s">
        <v>12</v>
      </c>
      <c r="D57" s="64">
        <v>44314</v>
      </c>
      <c r="E57" s="21">
        <v>18150</v>
      </c>
      <c r="F57" s="25">
        <f t="shared" si="0"/>
        <v>1.6735925736528726E-2</v>
      </c>
      <c r="G57" s="111"/>
      <c r="H57" s="150" t="s">
        <v>186</v>
      </c>
    </row>
    <row r="58" spans="1:10" s="3" customFormat="1" ht="43.5" customHeight="1" x14ac:dyDescent="0.25">
      <c r="A58" s="33" t="s">
        <v>90</v>
      </c>
      <c r="B58" s="36" t="s">
        <v>46</v>
      </c>
      <c r="C58" s="36" t="s">
        <v>14</v>
      </c>
      <c r="D58" s="68">
        <v>44314</v>
      </c>
      <c r="E58" s="93">
        <v>8689.25</v>
      </c>
      <c r="F58" s="25">
        <f t="shared" si="0"/>
        <v>8.0122668157648607E-3</v>
      </c>
      <c r="G58" s="111"/>
      <c r="H58" s="150" t="s">
        <v>186</v>
      </c>
    </row>
    <row r="59" spans="1:10" s="3" customFormat="1" ht="43.5" customHeight="1" x14ac:dyDescent="0.25">
      <c r="A59" s="19" t="s">
        <v>91</v>
      </c>
      <c r="B59" s="36" t="s">
        <v>46</v>
      </c>
      <c r="C59" s="36" t="s">
        <v>123</v>
      </c>
      <c r="D59" s="68">
        <v>44314</v>
      </c>
      <c r="E59" s="93">
        <v>15244.75</v>
      </c>
      <c r="F59" s="25">
        <f t="shared" si="0"/>
        <v>1.4057025006718805E-2</v>
      </c>
      <c r="G59" s="111"/>
      <c r="H59" s="150" t="s">
        <v>186</v>
      </c>
    </row>
    <row r="60" spans="1:10" s="3" customFormat="1" ht="43.5" customHeight="1" x14ac:dyDescent="0.25">
      <c r="A60" s="106" t="s">
        <v>92</v>
      </c>
      <c r="B60" s="36" t="s">
        <v>46</v>
      </c>
      <c r="C60" s="36" t="s">
        <v>12</v>
      </c>
      <c r="D60" s="68">
        <v>44314</v>
      </c>
      <c r="E60" s="93">
        <v>10651.03</v>
      </c>
      <c r="F60" s="25">
        <f t="shared" si="0"/>
        <v>9.8212036968341361E-3</v>
      </c>
      <c r="G60" s="111"/>
      <c r="H60" s="150" t="s">
        <v>186</v>
      </c>
    </row>
    <row r="61" spans="1:10" s="3" customFormat="1" ht="43.5" customHeight="1" x14ac:dyDescent="0.25">
      <c r="A61" s="33" t="s">
        <v>95</v>
      </c>
      <c r="B61" s="36" t="s">
        <v>13</v>
      </c>
      <c r="C61" s="36" t="s">
        <v>72</v>
      </c>
      <c r="D61" s="68">
        <v>44321</v>
      </c>
      <c r="E61" s="93">
        <v>33650.519999999997</v>
      </c>
      <c r="F61" s="25">
        <f t="shared" si="0"/>
        <v>3.1028793593144605E-2</v>
      </c>
      <c r="G61" s="111"/>
      <c r="H61" s="150" t="s">
        <v>186</v>
      </c>
    </row>
    <row r="62" spans="1:10" s="3" customFormat="1" ht="43.5" customHeight="1" x14ac:dyDescent="0.25">
      <c r="A62" s="102" t="s">
        <v>97</v>
      </c>
      <c r="B62" s="36" t="s">
        <v>46</v>
      </c>
      <c r="C62" s="36" t="s">
        <v>14</v>
      </c>
      <c r="D62" s="68">
        <v>44321</v>
      </c>
      <c r="E62" s="93">
        <v>6957.5</v>
      </c>
      <c r="F62" s="25">
        <f t="shared" si="0"/>
        <v>6.4154381990026788E-3</v>
      </c>
      <c r="G62" s="111"/>
      <c r="H62" s="150" t="s">
        <v>186</v>
      </c>
    </row>
    <row r="63" spans="1:10" s="3" customFormat="1" ht="43.5" customHeight="1" x14ac:dyDescent="0.25">
      <c r="A63" s="105" t="s">
        <v>99</v>
      </c>
      <c r="B63" s="36" t="s">
        <v>46</v>
      </c>
      <c r="C63" s="36" t="s">
        <v>14</v>
      </c>
      <c r="D63" s="68">
        <v>44321</v>
      </c>
      <c r="E63" s="93">
        <v>17545</v>
      </c>
      <c r="F63" s="25">
        <f t="shared" si="0"/>
        <v>1.6178061545311102E-2</v>
      </c>
      <c r="G63" s="111"/>
      <c r="H63" s="150" t="s">
        <v>186</v>
      </c>
    </row>
    <row r="64" spans="1:10" s="3" customFormat="1" ht="43.5" customHeight="1" x14ac:dyDescent="0.25">
      <c r="A64" s="19" t="s">
        <v>100</v>
      </c>
      <c r="B64" s="36" t="s">
        <v>13</v>
      </c>
      <c r="C64" s="36" t="s">
        <v>101</v>
      </c>
      <c r="D64" s="68">
        <v>44321</v>
      </c>
      <c r="E64" s="93">
        <v>5892.7</v>
      </c>
      <c r="F64" s="25">
        <f t="shared" si="0"/>
        <v>5.4335972224596593E-3</v>
      </c>
      <c r="G64" s="111"/>
      <c r="H64" s="151" t="s">
        <v>186</v>
      </c>
    </row>
    <row r="65" spans="1:8" s="3" customFormat="1" ht="43.5" customHeight="1" x14ac:dyDescent="0.25">
      <c r="A65" s="33" t="s">
        <v>102</v>
      </c>
      <c r="B65" s="36" t="s">
        <v>46</v>
      </c>
      <c r="C65" s="36" t="s">
        <v>12</v>
      </c>
      <c r="D65" s="68">
        <v>44328</v>
      </c>
      <c r="E65" s="93">
        <v>9680</v>
      </c>
      <c r="F65" s="25">
        <f t="shared" si="0"/>
        <v>8.9258270594819878E-3</v>
      </c>
      <c r="G65" s="111"/>
      <c r="H65" s="151" t="s">
        <v>186</v>
      </c>
    </row>
    <row r="66" spans="1:8" s="3" customFormat="1" ht="43.5" customHeight="1" x14ac:dyDescent="0.25">
      <c r="A66" s="33" t="s">
        <v>105</v>
      </c>
      <c r="B66" s="36" t="s">
        <v>46</v>
      </c>
      <c r="C66" s="36" t="s">
        <v>12</v>
      </c>
      <c r="D66" s="68">
        <v>44328</v>
      </c>
      <c r="E66" s="93">
        <v>5324</v>
      </c>
      <c r="F66" s="25">
        <f t="shared" si="0"/>
        <v>4.9092048827150932E-3</v>
      </c>
      <c r="G66" s="111"/>
      <c r="H66" s="151" t="s">
        <v>186</v>
      </c>
    </row>
    <row r="67" spans="1:8" s="3" customFormat="1" ht="43.5" customHeight="1" x14ac:dyDescent="0.25">
      <c r="A67" s="4" t="s">
        <v>106</v>
      </c>
      <c r="B67" s="36" t="s">
        <v>46</v>
      </c>
      <c r="C67" s="36" t="s">
        <v>19</v>
      </c>
      <c r="D67" s="68">
        <v>44335</v>
      </c>
      <c r="E67" s="23">
        <v>6382.27</v>
      </c>
      <c r="F67" s="25">
        <f t="shared" si="0"/>
        <v>5.8850246143512504E-3</v>
      </c>
      <c r="G67" s="111"/>
      <c r="H67" s="151" t="s">
        <v>186</v>
      </c>
    </row>
    <row r="68" spans="1:8" s="3" customFormat="1" ht="43.5" customHeight="1" x14ac:dyDescent="0.25">
      <c r="A68" s="33" t="s">
        <v>107</v>
      </c>
      <c r="B68" s="36" t="s">
        <v>46</v>
      </c>
      <c r="C68" s="36" t="s">
        <v>12</v>
      </c>
      <c r="D68" s="68">
        <v>44335</v>
      </c>
      <c r="E68" s="23">
        <v>13699.14</v>
      </c>
      <c r="F68" s="25">
        <f t="shared" ref="F68:F104" si="1">E68/$E$104</f>
        <v>1.2631834142937197E-2</v>
      </c>
      <c r="G68" s="111"/>
      <c r="H68" s="151" t="s">
        <v>186</v>
      </c>
    </row>
    <row r="69" spans="1:8" s="3" customFormat="1" ht="43.5" customHeight="1" x14ac:dyDescent="0.25">
      <c r="A69" s="103" t="s">
        <v>112</v>
      </c>
      <c r="B69" s="36" t="s">
        <v>13</v>
      </c>
      <c r="C69" s="39" t="s">
        <v>12</v>
      </c>
      <c r="D69" s="68">
        <v>44342</v>
      </c>
      <c r="E69" s="80">
        <v>5989.5</v>
      </c>
      <c r="F69" s="25">
        <f t="shared" si="1"/>
        <v>5.5228554930544793E-3</v>
      </c>
      <c r="G69" s="111"/>
      <c r="H69" s="151" t="s">
        <v>186</v>
      </c>
    </row>
    <row r="70" spans="1:8" s="3" customFormat="1" ht="43.5" customHeight="1" x14ac:dyDescent="0.25">
      <c r="A70" s="33" t="s">
        <v>115</v>
      </c>
      <c r="B70" s="36" t="s">
        <v>46</v>
      </c>
      <c r="C70" s="30" t="s">
        <v>12</v>
      </c>
      <c r="D70" s="68">
        <v>44356</v>
      </c>
      <c r="E70" s="80">
        <v>10164</v>
      </c>
      <c r="F70" s="25">
        <f t="shared" si="1"/>
        <v>9.3721184124560871E-3</v>
      </c>
      <c r="G70" s="111"/>
      <c r="H70" s="151" t="s">
        <v>186</v>
      </c>
    </row>
    <row r="71" spans="1:8" s="3" customFormat="1" ht="43.5" customHeight="1" x14ac:dyDescent="0.25">
      <c r="A71" s="33" t="s">
        <v>116</v>
      </c>
      <c r="B71" s="36" t="s">
        <v>13</v>
      </c>
      <c r="C71" s="30" t="s">
        <v>27</v>
      </c>
      <c r="D71" s="68">
        <v>44356</v>
      </c>
      <c r="E71" s="80">
        <v>8924.14</v>
      </c>
      <c r="F71" s="25">
        <f t="shared" si="1"/>
        <v>8.2288564353931379E-3</v>
      </c>
      <c r="G71" s="111"/>
      <c r="H71" s="151" t="s">
        <v>186</v>
      </c>
    </row>
    <row r="72" spans="1:8" s="3" customFormat="1" ht="43.5" customHeight="1" x14ac:dyDescent="0.25">
      <c r="A72" s="33" t="s">
        <v>117</v>
      </c>
      <c r="B72" s="36" t="s">
        <v>46</v>
      </c>
      <c r="C72" s="30" t="s">
        <v>12</v>
      </c>
      <c r="D72" s="68">
        <v>44356</v>
      </c>
      <c r="E72" s="80">
        <v>10406</v>
      </c>
      <c r="F72" s="25">
        <f t="shared" si="1"/>
        <v>9.5952640889431368E-3</v>
      </c>
      <c r="G72" s="111"/>
      <c r="H72" s="151" t="s">
        <v>186</v>
      </c>
    </row>
    <row r="73" spans="1:8" s="3" customFormat="1" ht="43.5" customHeight="1" x14ac:dyDescent="0.25">
      <c r="A73" s="33" t="s">
        <v>120</v>
      </c>
      <c r="B73" s="36" t="s">
        <v>46</v>
      </c>
      <c r="C73" s="30" t="s">
        <v>12</v>
      </c>
      <c r="D73" s="68">
        <v>44370</v>
      </c>
      <c r="E73" s="80">
        <v>14665.2</v>
      </c>
      <c r="F73" s="25">
        <f t="shared" si="1"/>
        <v>1.3522627995115211E-2</v>
      </c>
      <c r="G73" s="111"/>
      <c r="H73" s="151" t="s">
        <v>186</v>
      </c>
    </row>
    <row r="74" spans="1:8" s="3" customFormat="1" ht="43.5" customHeight="1" x14ac:dyDescent="0.25">
      <c r="A74" s="33" t="s">
        <v>121</v>
      </c>
      <c r="B74" s="36" t="s">
        <v>46</v>
      </c>
      <c r="C74" s="30" t="s">
        <v>12</v>
      </c>
      <c r="D74" s="68">
        <v>44370</v>
      </c>
      <c r="E74" s="80">
        <v>10000</v>
      </c>
      <c r="F74" s="25">
        <f t="shared" si="1"/>
        <v>9.220895722605359E-3</v>
      </c>
      <c r="G74" s="111"/>
      <c r="H74" s="151" t="s">
        <v>186</v>
      </c>
    </row>
    <row r="75" spans="1:8" s="3" customFormat="1" ht="43.5" customHeight="1" x14ac:dyDescent="0.25">
      <c r="A75" s="133" t="s">
        <v>124</v>
      </c>
      <c r="B75" s="39" t="s">
        <v>46</v>
      </c>
      <c r="C75" s="39" t="s">
        <v>72</v>
      </c>
      <c r="D75" s="64">
        <v>44379</v>
      </c>
      <c r="E75" s="134">
        <v>7381</v>
      </c>
      <c r="F75" s="25">
        <f t="shared" si="1"/>
        <v>6.8059431328550152E-3</v>
      </c>
      <c r="G75" s="39"/>
      <c r="H75" s="151" t="s">
        <v>186</v>
      </c>
    </row>
    <row r="76" spans="1:8" s="3" customFormat="1" ht="43.5" customHeight="1" x14ac:dyDescent="0.25">
      <c r="A76" s="90" t="s">
        <v>125</v>
      </c>
      <c r="B76" s="36" t="s">
        <v>46</v>
      </c>
      <c r="C76" s="30" t="s">
        <v>27</v>
      </c>
      <c r="D76" s="68">
        <v>44379</v>
      </c>
      <c r="E76" s="93">
        <v>9554.16</v>
      </c>
      <c r="F76" s="25">
        <f t="shared" si="1"/>
        <v>8.8097913077087222E-3</v>
      </c>
      <c r="G76" s="81"/>
      <c r="H76" s="151" t="s">
        <v>186</v>
      </c>
    </row>
    <row r="77" spans="1:8" s="3" customFormat="1" ht="43.5" customHeight="1" x14ac:dyDescent="0.25">
      <c r="A77" s="6" t="s">
        <v>126</v>
      </c>
      <c r="B77" s="36" t="s">
        <v>46</v>
      </c>
      <c r="C77" s="30" t="s">
        <v>40</v>
      </c>
      <c r="D77" s="66">
        <v>44384</v>
      </c>
      <c r="E77" s="84">
        <v>6267.8</v>
      </c>
      <c r="F77" s="25">
        <f t="shared" si="1"/>
        <v>5.779473021014587E-3</v>
      </c>
      <c r="G77" s="82"/>
      <c r="H77" s="151" t="s">
        <v>186</v>
      </c>
    </row>
    <row r="78" spans="1:8" ht="48.75" customHeight="1" x14ac:dyDescent="0.25">
      <c r="A78" s="6" t="s">
        <v>128</v>
      </c>
      <c r="B78" s="45" t="s">
        <v>46</v>
      </c>
      <c r="C78" s="31" t="s">
        <v>12</v>
      </c>
      <c r="D78" s="32">
        <v>44384</v>
      </c>
      <c r="E78" s="27">
        <v>7139</v>
      </c>
      <c r="F78" s="25">
        <f t="shared" si="1"/>
        <v>6.5827974563679656E-3</v>
      </c>
      <c r="G78" s="58"/>
      <c r="H78" s="151" t="s">
        <v>186</v>
      </c>
    </row>
    <row r="79" spans="1:8" ht="36.75" customHeight="1" x14ac:dyDescent="0.25">
      <c r="A79" s="6" t="s">
        <v>130</v>
      </c>
      <c r="B79" s="45" t="s">
        <v>46</v>
      </c>
      <c r="C79" s="31" t="s">
        <v>12</v>
      </c>
      <c r="D79" s="32">
        <v>44398</v>
      </c>
      <c r="E79" s="27">
        <v>10285</v>
      </c>
      <c r="F79" s="25">
        <f t="shared" si="1"/>
        <v>9.4836912506996111E-3</v>
      </c>
      <c r="G79" s="58"/>
      <c r="H79" s="151" t="s">
        <v>186</v>
      </c>
    </row>
    <row r="80" spans="1:8" ht="36.75" customHeight="1" x14ac:dyDescent="0.25">
      <c r="A80" s="6" t="s">
        <v>131</v>
      </c>
      <c r="B80" s="45" t="s">
        <v>46</v>
      </c>
      <c r="C80" s="31" t="s">
        <v>12</v>
      </c>
      <c r="D80" s="32">
        <v>44398</v>
      </c>
      <c r="E80" s="27">
        <v>8470</v>
      </c>
      <c r="F80" s="25">
        <f t="shared" si="1"/>
        <v>7.8100986770467387E-3</v>
      </c>
      <c r="G80" s="58"/>
      <c r="H80" s="151" t="s">
        <v>186</v>
      </c>
    </row>
    <row r="81" spans="1:12" ht="36.75" customHeight="1" x14ac:dyDescent="0.25">
      <c r="A81" s="6" t="s">
        <v>134</v>
      </c>
      <c r="B81" s="45" t="s">
        <v>46</v>
      </c>
      <c r="C81" s="31" t="s">
        <v>12</v>
      </c>
      <c r="D81" s="32">
        <v>44405</v>
      </c>
      <c r="E81" s="27">
        <v>14520</v>
      </c>
      <c r="F81" s="25">
        <f t="shared" si="1"/>
        <v>1.3388740589222981E-2</v>
      </c>
      <c r="G81" s="58"/>
      <c r="H81" s="151" t="s">
        <v>186</v>
      </c>
    </row>
    <row r="82" spans="1:12" ht="36.75" customHeight="1" x14ac:dyDescent="0.25">
      <c r="A82" s="6" t="s">
        <v>135</v>
      </c>
      <c r="B82" s="45" t="s">
        <v>46</v>
      </c>
      <c r="C82" s="31" t="s">
        <v>12</v>
      </c>
      <c r="D82" s="32">
        <v>44405</v>
      </c>
      <c r="E82" s="27">
        <v>6000</v>
      </c>
      <c r="F82" s="25">
        <f t="shared" si="1"/>
        <v>5.5325374335632154E-3</v>
      </c>
      <c r="G82" s="58"/>
      <c r="H82" s="151" t="s">
        <v>186</v>
      </c>
    </row>
    <row r="83" spans="1:12" ht="36.75" customHeight="1" x14ac:dyDescent="0.25">
      <c r="A83" s="98" t="s">
        <v>137</v>
      </c>
      <c r="B83" s="45" t="s">
        <v>46</v>
      </c>
      <c r="C83" s="31" t="s">
        <v>12</v>
      </c>
      <c r="D83" s="32">
        <v>44405</v>
      </c>
      <c r="E83" s="27">
        <v>7628.81</v>
      </c>
      <c r="F83" s="25">
        <f t="shared" si="1"/>
        <v>7.0344461497568993E-3</v>
      </c>
      <c r="G83" s="58"/>
      <c r="H83" s="151" t="s">
        <v>186</v>
      </c>
    </row>
    <row r="84" spans="1:12" ht="36.75" customHeight="1" x14ac:dyDescent="0.25">
      <c r="A84" s="98" t="s">
        <v>138</v>
      </c>
      <c r="B84" s="45" t="s">
        <v>46</v>
      </c>
      <c r="C84" s="31" t="s">
        <v>27</v>
      </c>
      <c r="D84" s="32">
        <v>44412</v>
      </c>
      <c r="E84" s="27">
        <v>6814.27</v>
      </c>
      <c r="F84" s="25">
        <f t="shared" si="1"/>
        <v>6.2833673095678026E-3</v>
      </c>
      <c r="G84" s="58"/>
      <c r="H84" s="151" t="s">
        <v>186</v>
      </c>
    </row>
    <row r="85" spans="1:12" ht="36.75" customHeight="1" x14ac:dyDescent="0.25">
      <c r="A85" s="112" t="s">
        <v>141</v>
      </c>
      <c r="B85" s="45" t="s">
        <v>46</v>
      </c>
      <c r="C85" s="31" t="s">
        <v>14</v>
      </c>
      <c r="D85" s="32">
        <v>44440</v>
      </c>
      <c r="E85" s="96">
        <v>10147.049999999999</v>
      </c>
      <c r="F85" s="25">
        <f t="shared" si="1"/>
        <v>9.3564889942062707E-3</v>
      </c>
      <c r="G85" s="58"/>
      <c r="H85" s="151" t="s">
        <v>186</v>
      </c>
    </row>
    <row r="86" spans="1:12" ht="36.75" customHeight="1" x14ac:dyDescent="0.25">
      <c r="A86" s="103" t="s">
        <v>142</v>
      </c>
      <c r="B86" s="45" t="s">
        <v>46</v>
      </c>
      <c r="C86" s="31" t="s">
        <v>12</v>
      </c>
      <c r="D86" s="32">
        <v>44447</v>
      </c>
      <c r="E86" s="113">
        <v>9290.85</v>
      </c>
      <c r="F86" s="25">
        <f t="shared" si="1"/>
        <v>8.5669959024367998E-3</v>
      </c>
      <c r="G86" s="58"/>
      <c r="H86" s="151" t="s">
        <v>186</v>
      </c>
    </row>
    <row r="87" spans="1:12" ht="36.75" customHeight="1" x14ac:dyDescent="0.25">
      <c r="A87" s="115" t="s">
        <v>143</v>
      </c>
      <c r="B87" s="45" t="s">
        <v>46</v>
      </c>
      <c r="C87" s="31" t="s">
        <v>12</v>
      </c>
      <c r="D87" s="32">
        <v>44447</v>
      </c>
      <c r="E87" s="114">
        <v>16577</v>
      </c>
      <c r="F87" s="25">
        <f t="shared" si="1"/>
        <v>1.5285478839362904E-2</v>
      </c>
      <c r="G87" s="58"/>
      <c r="H87" s="151" t="s">
        <v>186</v>
      </c>
    </row>
    <row r="88" spans="1:12" ht="36.75" customHeight="1" x14ac:dyDescent="0.25">
      <c r="A88" s="112" t="s">
        <v>144</v>
      </c>
      <c r="B88" s="45" t="s">
        <v>46</v>
      </c>
      <c r="C88" s="31" t="s">
        <v>40</v>
      </c>
      <c r="D88" s="32">
        <v>44447</v>
      </c>
      <c r="E88" s="27">
        <v>10000</v>
      </c>
      <c r="F88" s="25">
        <f t="shared" si="1"/>
        <v>9.220895722605359E-3</v>
      </c>
      <c r="G88" s="58"/>
      <c r="H88" s="151" t="s">
        <v>186</v>
      </c>
    </row>
    <row r="89" spans="1:12" ht="36.75" customHeight="1" x14ac:dyDescent="0.25">
      <c r="A89" s="112" t="s">
        <v>145</v>
      </c>
      <c r="B89" s="45" t="s">
        <v>46</v>
      </c>
      <c r="C89" s="31" t="s">
        <v>12</v>
      </c>
      <c r="D89" s="32">
        <v>44447</v>
      </c>
      <c r="E89" s="27">
        <v>7200</v>
      </c>
      <c r="F89" s="25">
        <f t="shared" si="1"/>
        <v>6.6390449202758583E-3</v>
      </c>
      <c r="G89" s="58"/>
      <c r="H89" s="151" t="s">
        <v>186</v>
      </c>
    </row>
    <row r="90" spans="1:12" ht="36.75" customHeight="1" x14ac:dyDescent="0.25">
      <c r="A90" s="116" t="s">
        <v>146</v>
      </c>
      <c r="B90" s="45" t="s">
        <v>46</v>
      </c>
      <c r="C90" s="31" t="s">
        <v>12</v>
      </c>
      <c r="D90" s="32">
        <v>44447</v>
      </c>
      <c r="E90" s="23">
        <v>6927.25</v>
      </c>
      <c r="F90" s="25">
        <f t="shared" si="1"/>
        <v>6.3875449894417969E-3</v>
      </c>
      <c r="G90" s="58"/>
      <c r="H90" s="151" t="s">
        <v>186</v>
      </c>
    </row>
    <row r="91" spans="1:12" ht="36.75" customHeight="1" x14ac:dyDescent="0.25">
      <c r="A91" s="102" t="s">
        <v>147</v>
      </c>
      <c r="B91" s="45" t="s">
        <v>46</v>
      </c>
      <c r="C91" s="31" t="s">
        <v>12</v>
      </c>
      <c r="D91" s="32">
        <v>44454</v>
      </c>
      <c r="E91" s="80">
        <v>17987.5</v>
      </c>
      <c r="F91" s="25">
        <f t="shared" si="1"/>
        <v>1.6586086181036391E-2</v>
      </c>
      <c r="G91" s="58"/>
      <c r="H91" s="151" t="s">
        <v>186</v>
      </c>
    </row>
    <row r="92" spans="1:12" ht="42.75" customHeight="1" x14ac:dyDescent="0.25">
      <c r="A92" s="112" t="s">
        <v>148</v>
      </c>
      <c r="B92" s="45" t="s">
        <v>46</v>
      </c>
      <c r="C92" s="31" t="s">
        <v>40</v>
      </c>
      <c r="D92" s="32">
        <v>44454</v>
      </c>
      <c r="E92" s="113">
        <v>8167.5</v>
      </c>
      <c r="F92" s="25">
        <f t="shared" si="1"/>
        <v>7.531166581437927E-3</v>
      </c>
      <c r="G92" s="58"/>
      <c r="H92" s="151" t="s">
        <v>186</v>
      </c>
    </row>
    <row r="93" spans="1:12" ht="42.75" customHeight="1" x14ac:dyDescent="0.25">
      <c r="A93" s="104" t="s">
        <v>149</v>
      </c>
      <c r="B93" s="45" t="s">
        <v>46</v>
      </c>
      <c r="C93" s="31" t="s">
        <v>12</v>
      </c>
      <c r="D93" s="32">
        <v>44454</v>
      </c>
      <c r="E93" s="96">
        <v>16075.26</v>
      </c>
      <c r="F93" s="25">
        <f t="shared" si="1"/>
        <v>1.4822829617376902E-2</v>
      </c>
      <c r="G93" s="58"/>
      <c r="H93" s="151" t="s">
        <v>186</v>
      </c>
      <c r="L93" t="s">
        <v>161</v>
      </c>
    </row>
    <row r="94" spans="1:12" ht="42.75" customHeight="1" x14ac:dyDescent="0.25">
      <c r="A94" s="102" t="s">
        <v>150</v>
      </c>
      <c r="B94" s="45" t="s">
        <v>46</v>
      </c>
      <c r="C94" s="31" t="s">
        <v>12</v>
      </c>
      <c r="D94" s="32">
        <v>44461</v>
      </c>
      <c r="E94" s="80">
        <v>7213.71</v>
      </c>
      <c r="F94" s="25">
        <f t="shared" si="1"/>
        <v>6.6516867683115502E-3</v>
      </c>
      <c r="G94" s="58"/>
      <c r="H94" s="151" t="s">
        <v>186</v>
      </c>
    </row>
    <row r="95" spans="1:12" ht="42.75" customHeight="1" x14ac:dyDescent="0.25">
      <c r="A95" s="33" t="s">
        <v>156</v>
      </c>
      <c r="B95" s="45" t="s">
        <v>46</v>
      </c>
      <c r="C95" s="31" t="s">
        <v>40</v>
      </c>
      <c r="D95" s="32">
        <v>44489</v>
      </c>
      <c r="E95" s="96">
        <v>18089.5</v>
      </c>
      <c r="F95" s="25">
        <f t="shared" si="1"/>
        <v>1.6680139317406965E-2</v>
      </c>
      <c r="G95" s="58"/>
      <c r="H95" s="151" t="s">
        <v>186</v>
      </c>
    </row>
    <row r="96" spans="1:12" ht="42.75" customHeight="1" x14ac:dyDescent="0.25">
      <c r="A96" s="33" t="s">
        <v>158</v>
      </c>
      <c r="B96" s="45" t="s">
        <v>13</v>
      </c>
      <c r="C96" s="31" t="s">
        <v>40</v>
      </c>
      <c r="D96" s="32">
        <v>44496</v>
      </c>
      <c r="E96" s="96">
        <v>7096.65</v>
      </c>
      <c r="F96" s="25">
        <f t="shared" si="1"/>
        <v>6.5437469629827313E-3</v>
      </c>
      <c r="G96" s="58"/>
      <c r="H96" s="151" t="s">
        <v>186</v>
      </c>
    </row>
    <row r="97" spans="1:10" ht="42.75" customHeight="1" x14ac:dyDescent="0.25">
      <c r="A97" s="33" t="s">
        <v>159</v>
      </c>
      <c r="B97" s="45" t="s">
        <v>46</v>
      </c>
      <c r="C97" s="31" t="s">
        <v>12</v>
      </c>
      <c r="D97" s="32">
        <v>44496</v>
      </c>
      <c r="E97" s="96">
        <v>2915</v>
      </c>
      <c r="F97" s="25">
        <f t="shared" si="1"/>
        <v>2.6878911031394622E-3</v>
      </c>
      <c r="G97" s="58"/>
      <c r="H97" s="151" t="s">
        <v>186</v>
      </c>
    </row>
    <row r="98" spans="1:10" ht="42.75" customHeight="1" x14ac:dyDescent="0.25">
      <c r="A98" s="33" t="s">
        <v>160</v>
      </c>
      <c r="B98" s="45" t="s">
        <v>46</v>
      </c>
      <c r="C98" s="31" t="s">
        <v>40</v>
      </c>
      <c r="D98" s="32">
        <v>44496</v>
      </c>
      <c r="E98" s="96">
        <v>12254.19</v>
      </c>
      <c r="F98" s="25">
        <f t="shared" si="1"/>
        <v>1.1299460815499337E-2</v>
      </c>
      <c r="G98" s="58"/>
      <c r="H98" s="151" t="s">
        <v>186</v>
      </c>
    </row>
    <row r="99" spans="1:10" ht="42.75" customHeight="1" x14ac:dyDescent="0.25">
      <c r="A99" s="33" t="s">
        <v>162</v>
      </c>
      <c r="B99" s="45" t="s">
        <v>46</v>
      </c>
      <c r="C99" s="31" t="s">
        <v>12</v>
      </c>
      <c r="D99" s="32">
        <v>44503</v>
      </c>
      <c r="E99" s="96">
        <v>6050</v>
      </c>
      <c r="F99" s="25">
        <f t="shared" si="1"/>
        <v>5.5786419121762422E-3</v>
      </c>
      <c r="G99" s="58"/>
      <c r="H99" s="151" t="s">
        <v>186</v>
      </c>
    </row>
    <row r="100" spans="1:10" ht="42.75" customHeight="1" x14ac:dyDescent="0.25">
      <c r="A100" s="33" t="s">
        <v>163</v>
      </c>
      <c r="B100" s="45" t="s">
        <v>46</v>
      </c>
      <c r="C100" s="31" t="s">
        <v>12</v>
      </c>
      <c r="D100" s="32">
        <v>44510</v>
      </c>
      <c r="E100" s="96">
        <v>9438</v>
      </c>
      <c r="F100" s="25">
        <f t="shared" si="1"/>
        <v>8.7026813829949382E-3</v>
      </c>
      <c r="G100" s="58"/>
      <c r="H100" s="151" t="s">
        <v>186</v>
      </c>
    </row>
    <row r="101" spans="1:10" ht="42.75" customHeight="1" x14ac:dyDescent="0.25">
      <c r="A101" s="127" t="s">
        <v>164</v>
      </c>
      <c r="B101" s="45" t="s">
        <v>46</v>
      </c>
      <c r="C101" s="153" t="s">
        <v>12</v>
      </c>
      <c r="D101" s="64">
        <v>44510</v>
      </c>
      <c r="E101" s="143">
        <v>10890</v>
      </c>
      <c r="F101" s="25">
        <f t="shared" si="1"/>
        <v>1.0041555441917236E-2</v>
      </c>
      <c r="G101" s="154"/>
      <c r="H101" s="151" t="s">
        <v>186</v>
      </c>
    </row>
    <row r="102" spans="1:10" ht="42.75" customHeight="1" x14ac:dyDescent="0.25">
      <c r="A102" s="33" t="s">
        <v>170</v>
      </c>
      <c r="B102" s="45" t="s">
        <v>46</v>
      </c>
      <c r="C102" s="31" t="s">
        <v>40</v>
      </c>
      <c r="D102" s="32">
        <v>44531</v>
      </c>
      <c r="E102" s="96">
        <v>7281.93</v>
      </c>
      <c r="F102" s="25">
        <f t="shared" si="1"/>
        <v>6.7145917189311644E-3</v>
      </c>
      <c r="G102" s="58"/>
      <c r="H102" s="151" t="s">
        <v>186</v>
      </c>
    </row>
    <row r="103" spans="1:10" ht="42.75" customHeight="1" x14ac:dyDescent="0.25">
      <c r="A103" s="33" t="s">
        <v>176</v>
      </c>
      <c r="B103" s="45" t="s">
        <v>46</v>
      </c>
      <c r="C103" s="31" t="s">
        <v>40</v>
      </c>
      <c r="D103" s="32">
        <v>44552</v>
      </c>
      <c r="E103" s="96">
        <v>5130.3999999999996</v>
      </c>
      <c r="F103" s="25">
        <f t="shared" si="1"/>
        <v>4.7306883415254531E-3</v>
      </c>
      <c r="G103" s="58"/>
      <c r="H103" s="151" t="s">
        <v>186</v>
      </c>
    </row>
    <row r="104" spans="1:10" ht="36.75" customHeight="1" x14ac:dyDescent="0.25">
      <c r="A104" s="7" t="s">
        <v>7</v>
      </c>
      <c r="B104" s="89"/>
      <c r="C104" s="38"/>
      <c r="D104" s="38"/>
      <c r="E104" s="74">
        <f>SUM(E3:E103)</f>
        <v>1084493.3400000001</v>
      </c>
      <c r="F104" s="155">
        <f t="shared" si="1"/>
        <v>1</v>
      </c>
      <c r="G104" s="17">
        <f>E104/$E$162</f>
        <v>0.27112258399044237</v>
      </c>
      <c r="H104" s="52"/>
    </row>
    <row r="105" spans="1:10" ht="36.75" customHeight="1" x14ac:dyDescent="0.25">
      <c r="A105" s="14" t="s">
        <v>47</v>
      </c>
      <c r="B105" s="45" t="s">
        <v>58</v>
      </c>
      <c r="C105" s="31" t="s">
        <v>27</v>
      </c>
      <c r="D105" s="32">
        <v>44251</v>
      </c>
      <c r="E105" s="122">
        <v>6152.91</v>
      </c>
      <c r="F105" s="118">
        <f>E105/$E$134</f>
        <v>3.6156353996579572E-3</v>
      </c>
      <c r="G105" s="4"/>
      <c r="H105" s="22" t="s">
        <v>186</v>
      </c>
    </row>
    <row r="106" spans="1:10" ht="36.75" customHeight="1" x14ac:dyDescent="0.25">
      <c r="A106" s="141" t="s">
        <v>48</v>
      </c>
      <c r="B106" s="41" t="s">
        <v>58</v>
      </c>
      <c r="C106" s="45" t="s">
        <v>40</v>
      </c>
      <c r="D106" s="64">
        <v>44251</v>
      </c>
      <c r="E106" s="21">
        <v>0</v>
      </c>
      <c r="F106" s="118">
        <f t="shared" ref="F106:F134" si="2">E106/$E$134</f>
        <v>0</v>
      </c>
      <c r="G106" s="4"/>
      <c r="H106" s="22" t="s">
        <v>186</v>
      </c>
    </row>
    <row r="107" spans="1:10" ht="36.75" customHeight="1" x14ac:dyDescent="0.25">
      <c r="A107" s="14" t="s">
        <v>49</v>
      </c>
      <c r="B107" s="41" t="s">
        <v>58</v>
      </c>
      <c r="C107" s="31" t="s">
        <v>40</v>
      </c>
      <c r="D107" s="32">
        <v>44251</v>
      </c>
      <c r="E107" s="122">
        <v>1952.95</v>
      </c>
      <c r="F107" s="118">
        <f t="shared" si="2"/>
        <v>1.1476122930063999E-3</v>
      </c>
      <c r="G107" s="4"/>
      <c r="H107" s="22" t="s">
        <v>186</v>
      </c>
    </row>
    <row r="108" spans="1:10" ht="36.75" customHeight="1" x14ac:dyDescent="0.25">
      <c r="A108" s="124" t="s">
        <v>55</v>
      </c>
      <c r="B108" s="45" t="s">
        <v>56</v>
      </c>
      <c r="C108" s="31" t="s">
        <v>40</v>
      </c>
      <c r="D108" s="32">
        <v>44258</v>
      </c>
      <c r="E108" s="27">
        <v>51333.04</v>
      </c>
      <c r="F108" s="118">
        <f t="shared" si="2"/>
        <v>3.0164841773414188E-2</v>
      </c>
      <c r="G108" s="9"/>
      <c r="H108" s="51" t="s">
        <v>187</v>
      </c>
    </row>
    <row r="109" spans="1:10" ht="36.75" customHeight="1" x14ac:dyDescent="0.25">
      <c r="A109" s="124" t="s">
        <v>57</v>
      </c>
      <c r="B109" s="45" t="s">
        <v>58</v>
      </c>
      <c r="C109" s="31" t="s">
        <v>12</v>
      </c>
      <c r="D109" s="32">
        <v>44258</v>
      </c>
      <c r="E109" s="27">
        <v>143797.5</v>
      </c>
      <c r="F109" s="118">
        <f t="shared" si="2"/>
        <v>8.4499745873467202E-2</v>
      </c>
      <c r="G109" s="9"/>
      <c r="H109" s="51" t="s">
        <v>187</v>
      </c>
    </row>
    <row r="110" spans="1:10" ht="36.75" customHeight="1" x14ac:dyDescent="0.25">
      <c r="A110" s="126" t="s">
        <v>71</v>
      </c>
      <c r="B110" s="45" t="s">
        <v>58</v>
      </c>
      <c r="C110" s="30" t="s">
        <v>72</v>
      </c>
      <c r="D110" s="66">
        <v>44293</v>
      </c>
      <c r="E110" s="101">
        <v>81808.899999999994</v>
      </c>
      <c r="F110" s="118">
        <f t="shared" si="2"/>
        <v>4.8073375824947515E-2</v>
      </c>
      <c r="G110" s="9"/>
      <c r="H110" s="51" t="s">
        <v>187</v>
      </c>
    </row>
    <row r="111" spans="1:10" ht="36.75" customHeight="1" x14ac:dyDescent="0.25">
      <c r="A111" s="125" t="s">
        <v>82</v>
      </c>
      <c r="B111" s="45" t="s">
        <v>58</v>
      </c>
      <c r="C111" s="30" t="s">
        <v>12</v>
      </c>
      <c r="D111" s="66">
        <v>44307</v>
      </c>
      <c r="E111" s="101">
        <v>17859.599999999999</v>
      </c>
      <c r="F111" s="118">
        <f t="shared" si="2"/>
        <v>1.0494839349792414E-2</v>
      </c>
      <c r="G111" s="9"/>
      <c r="H111" s="51" t="s">
        <v>187</v>
      </c>
      <c r="J111" t="s">
        <v>179</v>
      </c>
    </row>
    <row r="112" spans="1:10" ht="36.75" customHeight="1" x14ac:dyDescent="0.25">
      <c r="A112" s="139" t="s">
        <v>181</v>
      </c>
      <c r="B112" s="45" t="s">
        <v>58</v>
      </c>
      <c r="C112" s="30" t="s">
        <v>40</v>
      </c>
      <c r="D112" s="66">
        <v>44314</v>
      </c>
      <c r="E112" s="93">
        <v>95828.1</v>
      </c>
      <c r="F112" s="118">
        <f t="shared" si="2"/>
        <v>5.6311480363269203E-2</v>
      </c>
      <c r="G112" s="57"/>
      <c r="H112" s="51" t="s">
        <v>187</v>
      </c>
    </row>
    <row r="113" spans="1:8" ht="36.75" customHeight="1" x14ac:dyDescent="0.25">
      <c r="A113" s="127" t="s">
        <v>98</v>
      </c>
      <c r="B113" s="45" t="s">
        <v>56</v>
      </c>
      <c r="C113" s="30" t="s">
        <v>14</v>
      </c>
      <c r="D113" s="66">
        <v>44321</v>
      </c>
      <c r="E113" s="84">
        <v>10476.99</v>
      </c>
      <c r="F113" s="118">
        <f t="shared" si="2"/>
        <v>6.1565951599913569E-3</v>
      </c>
      <c r="G113" s="9"/>
      <c r="H113" s="51" t="s">
        <v>187</v>
      </c>
    </row>
    <row r="114" spans="1:8" ht="62.25" customHeight="1" x14ac:dyDescent="0.25">
      <c r="A114" s="141" t="s">
        <v>96</v>
      </c>
      <c r="B114" s="45" t="s">
        <v>56</v>
      </c>
      <c r="C114" s="30" t="s">
        <v>72</v>
      </c>
      <c r="D114" s="66">
        <v>44321</v>
      </c>
      <c r="E114" s="84">
        <v>4753.9799999999996</v>
      </c>
      <c r="F114" s="118">
        <f t="shared" si="2"/>
        <v>2.7935819599613733E-3</v>
      </c>
      <c r="G114" s="4"/>
      <c r="H114" s="22" t="s">
        <v>186</v>
      </c>
    </row>
    <row r="115" spans="1:8" ht="36.75" customHeight="1" x14ac:dyDescent="0.25">
      <c r="A115" s="127" t="s">
        <v>103</v>
      </c>
      <c r="B115" s="45" t="s">
        <v>56</v>
      </c>
      <c r="C115" s="30" t="s">
        <v>14</v>
      </c>
      <c r="D115" s="66">
        <v>44328</v>
      </c>
      <c r="E115" s="84">
        <v>51618.6</v>
      </c>
      <c r="F115" s="118">
        <f t="shared" si="2"/>
        <v>3.0332645437814661E-2</v>
      </c>
      <c r="G115" s="9"/>
      <c r="H115" s="51" t="s">
        <v>187</v>
      </c>
    </row>
    <row r="116" spans="1:8" ht="36.75" customHeight="1" x14ac:dyDescent="0.25">
      <c r="A116" s="128" t="s">
        <v>110</v>
      </c>
      <c r="B116" s="45" t="s">
        <v>58</v>
      </c>
      <c r="C116" s="30" t="s">
        <v>78</v>
      </c>
      <c r="D116" s="66">
        <v>44342</v>
      </c>
      <c r="E116" s="84">
        <v>161219.92000000001</v>
      </c>
      <c r="F116" s="118">
        <f t="shared" si="2"/>
        <v>9.4737685076171099E-2</v>
      </c>
      <c r="G116" s="9"/>
      <c r="H116" s="51" t="s">
        <v>187</v>
      </c>
    </row>
    <row r="117" spans="1:8" ht="36.75" customHeight="1" x14ac:dyDescent="0.25">
      <c r="A117" s="129" t="s">
        <v>111</v>
      </c>
      <c r="B117" s="45" t="s">
        <v>56</v>
      </c>
      <c r="C117" s="107" t="s">
        <v>40</v>
      </c>
      <c r="D117" s="108">
        <v>44342</v>
      </c>
      <c r="E117" s="109">
        <v>34969</v>
      </c>
      <c r="F117" s="118">
        <f t="shared" si="2"/>
        <v>2.0548838564295447E-2</v>
      </c>
      <c r="G117" s="9"/>
      <c r="H117" s="51" t="s">
        <v>187</v>
      </c>
    </row>
    <row r="118" spans="1:8" ht="36.75" customHeight="1" x14ac:dyDescent="0.25">
      <c r="A118" s="127" t="s">
        <v>118</v>
      </c>
      <c r="B118" s="37" t="s">
        <v>177</v>
      </c>
      <c r="C118" s="30" t="s">
        <v>40</v>
      </c>
      <c r="D118" s="68">
        <v>44362</v>
      </c>
      <c r="E118" s="80">
        <v>11977.77</v>
      </c>
      <c r="F118" s="118">
        <f t="shared" si="2"/>
        <v>7.0384987300254826E-3</v>
      </c>
      <c r="G118" s="111"/>
      <c r="H118" s="51" t="s">
        <v>187</v>
      </c>
    </row>
    <row r="119" spans="1:8" ht="36.75" customHeight="1" x14ac:dyDescent="0.25">
      <c r="A119" s="130" t="s">
        <v>119</v>
      </c>
      <c r="B119" s="45" t="s">
        <v>56</v>
      </c>
      <c r="C119" s="22" t="s">
        <v>27</v>
      </c>
      <c r="D119" s="95">
        <v>44370</v>
      </c>
      <c r="E119" s="23">
        <v>55819.15</v>
      </c>
      <c r="F119" s="118">
        <f t="shared" si="2"/>
        <v>3.2801015246252174E-2</v>
      </c>
      <c r="G119" s="9"/>
      <c r="H119" s="51" t="s">
        <v>187</v>
      </c>
    </row>
    <row r="120" spans="1:8" ht="30.75" customHeight="1" x14ac:dyDescent="0.25">
      <c r="A120" s="123" t="s">
        <v>133</v>
      </c>
      <c r="B120" s="36" t="s">
        <v>58</v>
      </c>
      <c r="C120" s="22" t="s">
        <v>12</v>
      </c>
      <c r="D120" s="95">
        <v>44405</v>
      </c>
      <c r="E120" s="23">
        <v>46337.66</v>
      </c>
      <c r="F120" s="118">
        <f t="shared" si="2"/>
        <v>2.7229405896285586E-2</v>
      </c>
      <c r="G120" s="9"/>
      <c r="H120" s="51" t="s">
        <v>187</v>
      </c>
    </row>
    <row r="121" spans="1:8" ht="30.75" customHeight="1" x14ac:dyDescent="0.25">
      <c r="A121" s="131" t="s">
        <v>139</v>
      </c>
      <c r="B121" s="45" t="s">
        <v>56</v>
      </c>
      <c r="C121" s="22" t="s">
        <v>40</v>
      </c>
      <c r="D121" s="95">
        <v>44426</v>
      </c>
      <c r="E121" s="23">
        <v>57959</v>
      </c>
      <c r="F121" s="118">
        <f t="shared" si="2"/>
        <v>3.4058455613486228E-2</v>
      </c>
      <c r="G121" s="9"/>
      <c r="H121" s="51" t="s">
        <v>187</v>
      </c>
    </row>
    <row r="122" spans="1:8" ht="30.75" customHeight="1" x14ac:dyDescent="0.25">
      <c r="A122" s="123" t="s">
        <v>140</v>
      </c>
      <c r="B122" s="45" t="s">
        <v>56</v>
      </c>
      <c r="C122" s="22" t="s">
        <v>40</v>
      </c>
      <c r="D122" s="95">
        <v>44433</v>
      </c>
      <c r="E122" s="23">
        <v>27951</v>
      </c>
      <c r="F122" s="118">
        <f t="shared" si="2"/>
        <v>1.6424850201910896E-2</v>
      </c>
      <c r="G122" s="9"/>
      <c r="H122" s="51" t="s">
        <v>187</v>
      </c>
    </row>
    <row r="123" spans="1:8" ht="30.75" customHeight="1" x14ac:dyDescent="0.25">
      <c r="A123" s="123" t="s">
        <v>154</v>
      </c>
      <c r="B123" s="36" t="s">
        <v>58</v>
      </c>
      <c r="C123" s="119" t="s">
        <v>155</v>
      </c>
      <c r="D123" s="95">
        <v>44475</v>
      </c>
      <c r="E123" s="23">
        <v>157500</v>
      </c>
      <c r="F123" s="118">
        <f t="shared" si="2"/>
        <v>9.2551747944651916E-2</v>
      </c>
      <c r="G123" s="9"/>
      <c r="H123" s="51" t="s">
        <v>187</v>
      </c>
    </row>
    <row r="124" spans="1:8" ht="30.75" customHeight="1" x14ac:dyDescent="0.25">
      <c r="A124" s="123" t="s">
        <v>157</v>
      </c>
      <c r="B124" s="45" t="s">
        <v>56</v>
      </c>
      <c r="C124" s="22" t="s">
        <v>12</v>
      </c>
      <c r="D124" s="95">
        <v>44496</v>
      </c>
      <c r="E124" s="23">
        <v>35937</v>
      </c>
      <c r="F124" s="118">
        <f t="shared" si="2"/>
        <v>2.1117664545314007E-2</v>
      </c>
      <c r="G124" s="9"/>
      <c r="H124" s="51" t="s">
        <v>187</v>
      </c>
    </row>
    <row r="125" spans="1:8" ht="30.75" customHeight="1" x14ac:dyDescent="0.25">
      <c r="A125" s="123" t="s">
        <v>165</v>
      </c>
      <c r="B125" s="45" t="s">
        <v>56</v>
      </c>
      <c r="C125" s="22" t="s">
        <v>40</v>
      </c>
      <c r="D125" s="95">
        <v>44510</v>
      </c>
      <c r="E125" s="23">
        <v>72161.98</v>
      </c>
      <c r="F125" s="118">
        <f t="shared" si="2"/>
        <v>4.2404554819981032E-2</v>
      </c>
      <c r="G125" s="9"/>
      <c r="H125" s="51" t="s">
        <v>187</v>
      </c>
    </row>
    <row r="126" spans="1:8" ht="52.5" customHeight="1" x14ac:dyDescent="0.25">
      <c r="A126" s="141" t="s">
        <v>166</v>
      </c>
      <c r="B126" s="36" t="s">
        <v>58</v>
      </c>
      <c r="C126" s="22" t="s">
        <v>27</v>
      </c>
      <c r="D126" s="95">
        <v>44510</v>
      </c>
      <c r="E126" s="23">
        <v>855.44</v>
      </c>
      <c r="F126" s="118">
        <f t="shared" si="2"/>
        <v>5.026823318207812E-4</v>
      </c>
      <c r="G126" s="4"/>
      <c r="H126" s="22" t="s">
        <v>186</v>
      </c>
    </row>
    <row r="127" spans="1:8" ht="30.75" customHeight="1" x14ac:dyDescent="0.25">
      <c r="A127" s="123" t="s">
        <v>167</v>
      </c>
      <c r="B127" s="36" t="s">
        <v>58</v>
      </c>
      <c r="C127" s="22" t="s">
        <v>12</v>
      </c>
      <c r="D127" s="95">
        <v>44517</v>
      </c>
      <c r="E127" s="23">
        <v>43560</v>
      </c>
      <c r="F127" s="118">
        <f t="shared" si="2"/>
        <v>2.5597169145835159E-2</v>
      </c>
      <c r="G127" s="9"/>
      <c r="H127" s="51" t="s">
        <v>187</v>
      </c>
    </row>
    <row r="128" spans="1:8" ht="30.75" customHeight="1" x14ac:dyDescent="0.25">
      <c r="A128" s="123" t="s">
        <v>168</v>
      </c>
      <c r="B128" s="45" t="s">
        <v>56</v>
      </c>
      <c r="C128" s="22" t="s">
        <v>12</v>
      </c>
      <c r="D128" s="95">
        <v>44524</v>
      </c>
      <c r="E128" s="23">
        <v>47791.72</v>
      </c>
      <c r="F128" s="118">
        <f t="shared" si="2"/>
        <v>2.8083855385913525E-2</v>
      </c>
      <c r="G128" s="9"/>
      <c r="H128" s="51" t="s">
        <v>187</v>
      </c>
    </row>
    <row r="129" spans="1:8" ht="30.75" customHeight="1" x14ac:dyDescent="0.25">
      <c r="A129" s="98" t="s">
        <v>183</v>
      </c>
      <c r="B129" s="36" t="s">
        <v>182</v>
      </c>
      <c r="C129" s="22" t="s">
        <v>27</v>
      </c>
      <c r="D129" s="95">
        <v>44524</v>
      </c>
      <c r="E129" s="93">
        <v>24574.79</v>
      </c>
      <c r="F129" s="118">
        <f t="shared" si="2"/>
        <v>1.4440887427763508E-2</v>
      </c>
      <c r="G129" s="4"/>
      <c r="H129" s="22" t="s">
        <v>186</v>
      </c>
    </row>
    <row r="130" spans="1:8" ht="30.75" customHeight="1" x14ac:dyDescent="0.25">
      <c r="A130" s="123" t="s">
        <v>171</v>
      </c>
      <c r="B130" s="45" t="s">
        <v>56</v>
      </c>
      <c r="C130" s="22" t="s">
        <v>27</v>
      </c>
      <c r="D130" s="95">
        <v>44531</v>
      </c>
      <c r="E130" s="23">
        <v>112494.45</v>
      </c>
      <c r="F130" s="118">
        <f t="shared" si="2"/>
        <v>6.6105130041728563E-2</v>
      </c>
      <c r="G130" s="9"/>
      <c r="H130" s="51" t="s">
        <v>187</v>
      </c>
    </row>
    <row r="131" spans="1:8" ht="30.75" customHeight="1" x14ac:dyDescent="0.25">
      <c r="A131" s="123" t="s">
        <v>172</v>
      </c>
      <c r="B131" s="45" t="s">
        <v>56</v>
      </c>
      <c r="C131" s="22" t="s">
        <v>27</v>
      </c>
      <c r="D131" s="95">
        <v>44545</v>
      </c>
      <c r="E131" s="23">
        <v>3959.85</v>
      </c>
      <c r="F131" s="118">
        <f t="shared" si="2"/>
        <v>2.3269272323722533E-3</v>
      </c>
      <c r="G131" s="9"/>
      <c r="H131" s="51" t="s">
        <v>187</v>
      </c>
    </row>
    <row r="132" spans="1:8" ht="30.75" customHeight="1" x14ac:dyDescent="0.25">
      <c r="A132" s="123" t="s">
        <v>173</v>
      </c>
      <c r="B132" s="45" t="s">
        <v>56</v>
      </c>
      <c r="C132" s="22" t="s">
        <v>27</v>
      </c>
      <c r="D132" s="95">
        <v>44545</v>
      </c>
      <c r="E132" s="23">
        <v>334669.93</v>
      </c>
      <c r="F132" s="118">
        <f t="shared" si="2"/>
        <v>0.19666213972072571</v>
      </c>
      <c r="G132" s="9"/>
      <c r="H132" s="51" t="s">
        <v>187</v>
      </c>
    </row>
    <row r="133" spans="1:8" ht="30.75" customHeight="1" x14ac:dyDescent="0.25">
      <c r="A133" s="123" t="s">
        <v>175</v>
      </c>
      <c r="B133" s="45" t="s">
        <v>56</v>
      </c>
      <c r="C133" s="22" t="s">
        <v>12</v>
      </c>
      <c r="D133" s="95">
        <v>44545</v>
      </c>
      <c r="E133" s="23">
        <v>6429.45</v>
      </c>
      <c r="F133" s="118">
        <f t="shared" si="2"/>
        <v>3.7781386401443953E-3</v>
      </c>
      <c r="G133" s="9"/>
      <c r="H133" s="51" t="s">
        <v>187</v>
      </c>
    </row>
    <row r="134" spans="1:8" ht="39" customHeight="1" x14ac:dyDescent="0.25">
      <c r="A134" s="149" t="s">
        <v>8</v>
      </c>
      <c r="B134" s="40"/>
      <c r="C134" s="110"/>
      <c r="D134" s="40"/>
      <c r="E134" s="74">
        <f>SUM(E105:E133)</f>
        <v>1701750.68</v>
      </c>
      <c r="F134" s="163">
        <f t="shared" si="2"/>
        <v>1</v>
      </c>
      <c r="G134" s="8">
        <f>E134/$E$162</f>
        <v>0.42543649154091839</v>
      </c>
      <c r="H134" s="52"/>
    </row>
    <row r="135" spans="1:8" ht="39" customHeight="1" x14ac:dyDescent="0.25">
      <c r="A135" s="63" t="s">
        <v>129</v>
      </c>
      <c r="B135" s="45" t="s">
        <v>152</v>
      </c>
      <c r="C135" s="36" t="s">
        <v>14</v>
      </c>
      <c r="D135" s="66">
        <v>44238</v>
      </c>
      <c r="E135" s="80">
        <v>24950.2</v>
      </c>
      <c r="F135" s="54">
        <f>E135/$E$138</f>
        <v>0.38283466002253108</v>
      </c>
      <c r="G135" s="9"/>
      <c r="H135" s="152" t="s">
        <v>186</v>
      </c>
    </row>
    <row r="136" spans="1:8" ht="39" customHeight="1" x14ac:dyDescent="0.25">
      <c r="A136" s="141" t="s">
        <v>151</v>
      </c>
      <c r="B136" s="45" t="s">
        <v>152</v>
      </c>
      <c r="C136" s="39" t="s">
        <v>14</v>
      </c>
      <c r="D136" s="140">
        <v>44279</v>
      </c>
      <c r="E136" s="134">
        <v>22000</v>
      </c>
      <c r="F136" s="54">
        <f t="shared" ref="F136:F138" si="3">E136/$E$138</f>
        <v>0.33756693415265948</v>
      </c>
      <c r="G136" s="9"/>
      <c r="H136" s="152" t="s">
        <v>186</v>
      </c>
    </row>
    <row r="137" spans="1:8" ht="39" customHeight="1" x14ac:dyDescent="0.25">
      <c r="A137" s="105" t="s">
        <v>153</v>
      </c>
      <c r="B137" s="45" t="s">
        <v>152</v>
      </c>
      <c r="C137" s="30" t="s">
        <v>14</v>
      </c>
      <c r="D137" s="95">
        <v>44398</v>
      </c>
      <c r="E137" s="84">
        <v>18222.060000000001</v>
      </c>
      <c r="F137" s="54">
        <f t="shared" si="3"/>
        <v>0.27959840582480955</v>
      </c>
      <c r="G137" s="4"/>
      <c r="H137" s="152" t="s">
        <v>186</v>
      </c>
    </row>
    <row r="138" spans="1:8" ht="39" customHeight="1" x14ac:dyDescent="0.25">
      <c r="A138" s="156" t="s">
        <v>185</v>
      </c>
      <c r="B138" s="40"/>
      <c r="C138" s="110"/>
      <c r="D138" s="40"/>
      <c r="E138" s="74">
        <f>SUM(E135:E137)</f>
        <v>65172.259999999995</v>
      </c>
      <c r="F138" s="18">
        <f t="shared" si="3"/>
        <v>1</v>
      </c>
      <c r="G138" s="8">
        <f>E138/$E$162</f>
        <v>1.6293019868334962E-2</v>
      </c>
      <c r="H138" s="52"/>
    </row>
    <row r="139" spans="1:8" ht="36.75" customHeight="1" x14ac:dyDescent="0.25">
      <c r="A139" s="14" t="s">
        <v>31</v>
      </c>
      <c r="B139" s="88" t="s">
        <v>180</v>
      </c>
      <c r="C139" s="36" t="s">
        <v>14</v>
      </c>
      <c r="D139" s="64">
        <v>44209</v>
      </c>
      <c r="E139" s="93">
        <v>68735.649999999994</v>
      </c>
      <c r="F139" s="161">
        <f>E139/$E$148</f>
        <v>7.2080516830507813E-2</v>
      </c>
      <c r="G139" s="57"/>
      <c r="H139" s="51" t="s">
        <v>186</v>
      </c>
    </row>
    <row r="140" spans="1:8" ht="32.25" customHeight="1" x14ac:dyDescent="0.25">
      <c r="A140" s="33" t="s">
        <v>32</v>
      </c>
      <c r="B140" s="88" t="s">
        <v>180</v>
      </c>
      <c r="C140" s="36" t="s">
        <v>14</v>
      </c>
      <c r="D140" s="64">
        <v>44209</v>
      </c>
      <c r="E140" s="21">
        <v>109175.88</v>
      </c>
      <c r="F140" s="161">
        <f t="shared" ref="F140:F148" si="4">E140/$E$148</f>
        <v>0.11448868026745221</v>
      </c>
      <c r="G140" s="9"/>
      <c r="H140" s="51" t="s">
        <v>186</v>
      </c>
    </row>
    <row r="141" spans="1:8" ht="32.25" customHeight="1" x14ac:dyDescent="0.25">
      <c r="A141" s="63" t="s">
        <v>37</v>
      </c>
      <c r="B141" s="88" t="s">
        <v>180</v>
      </c>
      <c r="C141" s="36" t="s">
        <v>14</v>
      </c>
      <c r="D141" s="66">
        <v>44223</v>
      </c>
      <c r="E141" s="80">
        <v>213227.88</v>
      </c>
      <c r="F141" s="161">
        <f t="shared" si="4"/>
        <v>0.22360413836304013</v>
      </c>
      <c r="G141" s="9"/>
      <c r="H141" s="51" t="s">
        <v>186</v>
      </c>
    </row>
    <row r="142" spans="1:8" ht="32.25" customHeight="1" x14ac:dyDescent="0.25">
      <c r="A142" s="133" t="s">
        <v>178</v>
      </c>
      <c r="B142" s="88" t="s">
        <v>180</v>
      </c>
      <c r="C142" s="36" t="s">
        <v>14</v>
      </c>
      <c r="D142" s="64">
        <v>44237</v>
      </c>
      <c r="E142" s="21">
        <v>0</v>
      </c>
      <c r="F142" s="161">
        <f t="shared" si="4"/>
        <v>0</v>
      </c>
      <c r="G142" s="9"/>
      <c r="H142" s="51" t="s">
        <v>186</v>
      </c>
    </row>
    <row r="143" spans="1:8" ht="41.25" customHeight="1" x14ac:dyDescent="0.25">
      <c r="A143" s="33" t="s">
        <v>43</v>
      </c>
      <c r="B143" s="88" t="s">
        <v>180</v>
      </c>
      <c r="C143" s="30" t="s">
        <v>14</v>
      </c>
      <c r="D143" s="66">
        <v>44244</v>
      </c>
      <c r="E143" s="94">
        <v>60784.32</v>
      </c>
      <c r="F143" s="161">
        <f t="shared" si="4"/>
        <v>6.3742253121793019E-2</v>
      </c>
      <c r="G143" s="9"/>
      <c r="H143" s="51" t="s">
        <v>186</v>
      </c>
    </row>
    <row r="144" spans="1:8" ht="41.25" customHeight="1" x14ac:dyDescent="0.25">
      <c r="A144" s="6" t="s">
        <v>63</v>
      </c>
      <c r="B144" s="88" t="s">
        <v>180</v>
      </c>
      <c r="C144" s="30" t="s">
        <v>12</v>
      </c>
      <c r="D144" s="66">
        <v>44265</v>
      </c>
      <c r="E144" s="84">
        <v>348160.8</v>
      </c>
      <c r="F144" s="161">
        <f t="shared" si="4"/>
        <v>0.36510326743288329</v>
      </c>
      <c r="G144" s="9"/>
      <c r="H144" s="51" t="s">
        <v>186</v>
      </c>
    </row>
    <row r="145" spans="1:10" ht="41.25" customHeight="1" x14ac:dyDescent="0.25">
      <c r="A145" s="158" t="s">
        <v>104</v>
      </c>
      <c r="B145" s="135" t="s">
        <v>180</v>
      </c>
      <c r="C145" s="136" t="s">
        <v>12</v>
      </c>
      <c r="D145" s="137">
        <v>44328</v>
      </c>
      <c r="E145" s="159">
        <v>0</v>
      </c>
      <c r="F145" s="161">
        <f t="shared" si="4"/>
        <v>0</v>
      </c>
      <c r="G145" s="138"/>
      <c r="H145" s="51" t="s">
        <v>186</v>
      </c>
    </row>
    <row r="146" spans="1:10" ht="41.25" customHeight="1" x14ac:dyDescent="0.25">
      <c r="A146" s="6" t="s">
        <v>114</v>
      </c>
      <c r="B146" s="88" t="s">
        <v>180</v>
      </c>
      <c r="C146" s="30" t="s">
        <v>12</v>
      </c>
      <c r="D146" s="66">
        <v>44349</v>
      </c>
      <c r="E146" s="84">
        <v>139016.9</v>
      </c>
      <c r="F146" s="161">
        <f t="shared" si="4"/>
        <v>0.14578184683166626</v>
      </c>
      <c r="G146" s="9"/>
      <c r="H146" s="51" t="s">
        <v>186</v>
      </c>
    </row>
    <row r="147" spans="1:10" ht="41.25" customHeight="1" x14ac:dyDescent="0.25">
      <c r="A147" s="6" t="s">
        <v>132</v>
      </c>
      <c r="B147" s="88" t="s">
        <v>180</v>
      </c>
      <c r="C147" s="30" t="s">
        <v>12</v>
      </c>
      <c r="D147" s="66">
        <v>44398</v>
      </c>
      <c r="E147" s="84">
        <v>14493.98</v>
      </c>
      <c r="F147" s="161">
        <f t="shared" si="4"/>
        <v>1.5199297152657224E-2</v>
      </c>
      <c r="G147" s="9"/>
      <c r="H147" s="51" t="s">
        <v>186</v>
      </c>
    </row>
    <row r="148" spans="1:10" ht="28.5" customHeight="1" x14ac:dyDescent="0.25">
      <c r="A148" s="157" t="s">
        <v>23</v>
      </c>
      <c r="B148" s="85"/>
      <c r="C148" s="86"/>
      <c r="D148" s="87"/>
      <c r="E148" s="160">
        <f>SUM(E139:E147)</f>
        <v>953595.41</v>
      </c>
      <c r="F148" s="162">
        <f t="shared" si="4"/>
        <v>1</v>
      </c>
      <c r="G148" s="8">
        <f>E148/$E$162</f>
        <v>0.23839819213700778</v>
      </c>
      <c r="H148" s="52"/>
    </row>
    <row r="149" spans="1:10" ht="28.5" customHeight="1" x14ac:dyDescent="0.25">
      <c r="A149" s="6" t="s">
        <v>61</v>
      </c>
      <c r="B149" s="45" t="s">
        <v>62</v>
      </c>
      <c r="C149" s="30" t="s">
        <v>40</v>
      </c>
      <c r="D149" s="66">
        <v>44265</v>
      </c>
      <c r="E149" s="134">
        <v>5732.5</v>
      </c>
      <c r="F149" s="54">
        <f>E149/$E$161</f>
        <v>2.9397527858933299E-2</v>
      </c>
      <c r="G149" s="9"/>
      <c r="H149" s="151" t="s">
        <v>186</v>
      </c>
    </row>
    <row r="150" spans="1:10" ht="28.5" customHeight="1" x14ac:dyDescent="0.25">
      <c r="A150" s="6" t="s">
        <v>65</v>
      </c>
      <c r="B150" s="45" t="s">
        <v>62</v>
      </c>
      <c r="C150" s="30" t="s">
        <v>12</v>
      </c>
      <c r="D150" s="66">
        <v>44273</v>
      </c>
      <c r="E150" s="84">
        <v>21104.12</v>
      </c>
      <c r="F150" s="54">
        <f t="shared" ref="F150:F161" si="5">E150/$E$161</f>
        <v>0.10822659496524578</v>
      </c>
      <c r="G150" s="9"/>
      <c r="H150" s="151" t="s">
        <v>186</v>
      </c>
    </row>
    <row r="151" spans="1:10" ht="28.5" customHeight="1" x14ac:dyDescent="0.25">
      <c r="A151" s="141" t="s">
        <v>69</v>
      </c>
      <c r="B151" s="45" t="s">
        <v>62</v>
      </c>
      <c r="C151" s="39" t="s">
        <v>40</v>
      </c>
      <c r="D151" s="140">
        <v>44293</v>
      </c>
      <c r="E151" s="143">
        <v>12932.6</v>
      </c>
      <c r="F151" s="54">
        <f t="shared" si="5"/>
        <v>6.6321233107447156E-2</v>
      </c>
      <c r="G151" s="9"/>
      <c r="H151" s="151" t="s">
        <v>186</v>
      </c>
    </row>
    <row r="152" spans="1:10" ht="28.5" customHeight="1" x14ac:dyDescent="0.25">
      <c r="A152" s="6" t="s">
        <v>70</v>
      </c>
      <c r="B152" s="45" t="s">
        <v>62</v>
      </c>
      <c r="C152" s="30" t="s">
        <v>40</v>
      </c>
      <c r="D152" s="66">
        <v>44293</v>
      </c>
      <c r="E152" s="23">
        <v>21548.89</v>
      </c>
      <c r="F152" s="54">
        <f t="shared" si="5"/>
        <v>0.11050747389517473</v>
      </c>
      <c r="G152" s="9"/>
      <c r="H152" s="151" t="s">
        <v>186</v>
      </c>
    </row>
    <row r="153" spans="1:10" ht="28.5" customHeight="1" x14ac:dyDescent="0.25">
      <c r="A153" s="142" t="s">
        <v>84</v>
      </c>
      <c r="B153" s="39" t="s">
        <v>62</v>
      </c>
      <c r="C153" s="39" t="s">
        <v>14</v>
      </c>
      <c r="D153" s="64">
        <v>44307</v>
      </c>
      <c r="E153" s="21">
        <v>4065.6</v>
      </c>
      <c r="F153" s="54">
        <f t="shared" si="5"/>
        <v>2.0849295990105404E-2</v>
      </c>
      <c r="G153" s="111"/>
      <c r="H153" s="151" t="s">
        <v>186</v>
      </c>
    </row>
    <row r="154" spans="1:10" ht="43.5" customHeight="1" x14ac:dyDescent="0.25">
      <c r="A154" s="33" t="s">
        <v>108</v>
      </c>
      <c r="B154" s="45" t="s">
        <v>109</v>
      </c>
      <c r="C154" s="30" t="s">
        <v>78</v>
      </c>
      <c r="D154" s="66">
        <v>44342</v>
      </c>
      <c r="E154" s="84">
        <v>18150.240000000002</v>
      </c>
      <c r="F154" s="54">
        <f t="shared" si="5"/>
        <v>9.3078445014622868E-2</v>
      </c>
      <c r="G154" s="9"/>
      <c r="H154" s="151" t="s">
        <v>186</v>
      </c>
    </row>
    <row r="155" spans="1:10" ht="28.5" customHeight="1" x14ac:dyDescent="0.25">
      <c r="A155" s="123" t="s">
        <v>190</v>
      </c>
      <c r="B155" s="39" t="s">
        <v>109</v>
      </c>
      <c r="C155" s="111" t="s">
        <v>78</v>
      </c>
      <c r="D155" s="144">
        <v>44356</v>
      </c>
      <c r="E155" s="145">
        <v>5114.67</v>
      </c>
      <c r="F155" s="54">
        <f t="shared" si="5"/>
        <v>2.6229158973266529E-2</v>
      </c>
      <c r="G155" s="9"/>
      <c r="H155" s="151" t="s">
        <v>186</v>
      </c>
      <c r="I155" s="3"/>
      <c r="J155" s="3"/>
    </row>
    <row r="156" spans="1:10" ht="27.75" customHeight="1" x14ac:dyDescent="0.25">
      <c r="A156" s="98" t="s">
        <v>127</v>
      </c>
      <c r="B156" s="39" t="s">
        <v>62</v>
      </c>
      <c r="C156" s="22" t="s">
        <v>40</v>
      </c>
      <c r="D156" s="95">
        <v>44384</v>
      </c>
      <c r="E156" s="23">
        <v>1452</v>
      </c>
      <c r="F156" s="54">
        <f t="shared" si="5"/>
        <v>7.4461771393233584E-3</v>
      </c>
      <c r="G156" s="9"/>
      <c r="H156" s="151" t="s">
        <v>186</v>
      </c>
    </row>
    <row r="157" spans="1:10" ht="28.5" customHeight="1" x14ac:dyDescent="0.25">
      <c r="A157" s="98" t="s">
        <v>136</v>
      </c>
      <c r="B157" s="39" t="s">
        <v>109</v>
      </c>
      <c r="C157" s="22" t="s">
        <v>40</v>
      </c>
      <c r="D157" s="95">
        <v>44405</v>
      </c>
      <c r="E157" s="23">
        <v>23467.95</v>
      </c>
      <c r="F157" s="54">
        <f t="shared" si="5"/>
        <v>0.12034883801431379</v>
      </c>
      <c r="G157" s="9"/>
      <c r="H157" s="151" t="s">
        <v>186</v>
      </c>
    </row>
    <row r="158" spans="1:10" ht="28.5" customHeight="1" x14ac:dyDescent="0.25">
      <c r="A158" s="98" t="s">
        <v>189</v>
      </c>
      <c r="B158" s="39" t="s">
        <v>62</v>
      </c>
      <c r="C158" s="22" t="s">
        <v>40</v>
      </c>
      <c r="D158" s="95">
        <v>44510</v>
      </c>
      <c r="E158" s="99">
        <v>32397.75</v>
      </c>
      <c r="F158" s="54">
        <f t="shared" si="5"/>
        <v>0.16614282742115244</v>
      </c>
      <c r="G158" s="9"/>
      <c r="H158" s="151" t="s">
        <v>186</v>
      </c>
    </row>
    <row r="159" spans="1:10" ht="28.5" customHeight="1" x14ac:dyDescent="0.25">
      <c r="A159" s="105" t="s">
        <v>169</v>
      </c>
      <c r="B159" s="45" t="s">
        <v>62</v>
      </c>
      <c r="C159" s="30" t="s">
        <v>12</v>
      </c>
      <c r="D159" s="95">
        <v>44524</v>
      </c>
      <c r="E159" s="84">
        <v>25059.1</v>
      </c>
      <c r="F159" s="54">
        <f t="shared" si="5"/>
        <v>0.12850860712948894</v>
      </c>
      <c r="G159" s="4"/>
      <c r="H159" s="151" t="s">
        <v>186</v>
      </c>
    </row>
    <row r="160" spans="1:10" ht="28.5" customHeight="1" x14ac:dyDescent="0.25">
      <c r="A160" s="98" t="s">
        <v>174</v>
      </c>
      <c r="B160" s="39" t="s">
        <v>62</v>
      </c>
      <c r="C160" s="22" t="s">
        <v>40</v>
      </c>
      <c r="D160" s="95">
        <v>44545</v>
      </c>
      <c r="E160" s="23">
        <v>23973.97</v>
      </c>
      <c r="F160" s="54">
        <f t="shared" si="5"/>
        <v>0.12294382049092563</v>
      </c>
      <c r="G160" s="9"/>
      <c r="H160" s="151" t="s">
        <v>186</v>
      </c>
    </row>
    <row r="161" spans="1:8" ht="28.5" customHeight="1" x14ac:dyDescent="0.25">
      <c r="A161" s="157" t="s">
        <v>184</v>
      </c>
      <c r="B161" s="146"/>
      <c r="C161" s="86"/>
      <c r="D161" s="147"/>
      <c r="E161" s="160">
        <f>SUM(E149:E160)</f>
        <v>194999.39</v>
      </c>
      <c r="F161" s="18">
        <f t="shared" si="5"/>
        <v>1</v>
      </c>
      <c r="G161" s="164">
        <f>E161/$E$162</f>
        <v>4.8749712463296478E-2</v>
      </c>
      <c r="H161" s="148"/>
    </row>
    <row r="162" spans="1:8" ht="41.25" customHeight="1" x14ac:dyDescent="0.25">
      <c r="A162" s="12" t="s">
        <v>9</v>
      </c>
      <c r="B162" s="13"/>
      <c r="C162" s="12"/>
      <c r="D162" s="13"/>
      <c r="E162" s="75">
        <f>E104+E134+E138+E148+E161</f>
        <v>4000011.08</v>
      </c>
      <c r="F162" s="55"/>
      <c r="G162" s="56">
        <f>SUM(G3:G161)</f>
        <v>1</v>
      </c>
      <c r="H162" s="53"/>
    </row>
    <row r="163" spans="1:8" ht="41.25" customHeight="1" x14ac:dyDescent="0.25">
      <c r="B163" s="42"/>
      <c r="C163" s="46"/>
      <c r="D163" s="69"/>
      <c r="G163" s="11"/>
    </row>
    <row r="164" spans="1:8" ht="41.25" customHeight="1" x14ac:dyDescent="0.25">
      <c r="A164"/>
      <c r="B164"/>
      <c r="C164"/>
      <c r="D164"/>
      <c r="E164"/>
      <c r="F164"/>
    </row>
    <row r="165" spans="1:8" ht="30" customHeight="1" x14ac:dyDescent="0.25">
      <c r="A165" s="61"/>
      <c r="B165" s="43"/>
      <c r="C165" s="43"/>
      <c r="D165" s="43"/>
      <c r="E165" s="77"/>
      <c r="F165" s="26"/>
      <c r="G165" s="20"/>
    </row>
    <row r="166" spans="1:8" ht="30" customHeight="1" x14ac:dyDescent="0.25">
      <c r="A166" s="61"/>
      <c r="B166" s="43"/>
      <c r="C166" s="43"/>
      <c r="D166" s="43"/>
      <c r="E166" s="77"/>
      <c r="F166" s="26"/>
      <c r="G166" s="20"/>
    </row>
    <row r="167" spans="1:8" ht="42.75" customHeight="1" x14ac:dyDescent="0.25">
      <c r="A167" s="61"/>
      <c r="B167" s="43"/>
      <c r="C167" s="47"/>
      <c r="D167" s="43"/>
      <c r="E167" s="77"/>
      <c r="F167" s="26"/>
      <c r="G167" s="20"/>
    </row>
    <row r="168" spans="1:8" ht="42.75" customHeight="1" x14ac:dyDescent="0.25">
      <c r="A168" s="62"/>
      <c r="B168" s="1"/>
      <c r="C168" s="1"/>
      <c r="D168" s="70"/>
      <c r="E168" s="78"/>
    </row>
    <row r="169" spans="1:8" ht="42.75" customHeight="1" x14ac:dyDescent="0.25">
      <c r="B169" s="44"/>
      <c r="C169" s="44"/>
      <c r="D169" s="71"/>
    </row>
    <row r="170" spans="1:8" s="1" customFormat="1" x14ac:dyDescent="0.25">
      <c r="A170" s="60"/>
      <c r="B170" s="34"/>
      <c r="C170" s="34"/>
      <c r="D170" s="34"/>
      <c r="E170" s="76"/>
      <c r="F170" s="16"/>
      <c r="G170"/>
      <c r="H170"/>
    </row>
    <row r="171" spans="1:8" ht="42.75" customHeight="1" x14ac:dyDescent="0.25"/>
    <row r="172" spans="1:8" s="1" customFormat="1" ht="47.25" customHeight="1" x14ac:dyDescent="0.25">
      <c r="A172" s="60"/>
      <c r="B172" s="34"/>
      <c r="C172" s="34"/>
      <c r="D172" s="34"/>
      <c r="E172" s="76"/>
      <c r="F172" s="16"/>
      <c r="G172"/>
      <c r="H172"/>
    </row>
    <row r="174" spans="1:8" ht="44.25" customHeight="1" x14ac:dyDescent="0.25"/>
    <row r="178" spans="11:11" ht="39" customHeight="1" x14ac:dyDescent="0.25"/>
    <row r="181" spans="11:11" x14ac:dyDescent="0.25">
      <c r="K181" s="10"/>
    </row>
    <row r="182" spans="11:11" x14ac:dyDescent="0.25">
      <c r="K182" s="10"/>
    </row>
    <row r="183" spans="11:11" ht="25.5" customHeight="1" x14ac:dyDescent="0.25">
      <c r="K183" s="10"/>
    </row>
    <row r="184" spans="11:11" ht="29.25" customHeight="1" x14ac:dyDescent="0.25">
      <c r="K184" s="10"/>
    </row>
    <row r="185" spans="11:11" ht="29.25" customHeight="1" x14ac:dyDescent="0.25">
      <c r="K185" s="10"/>
    </row>
    <row r="186" spans="11:11" ht="29.25" customHeight="1" x14ac:dyDescent="0.25">
      <c r="K186" s="10"/>
    </row>
    <row r="187" spans="11:11" ht="21.75" customHeight="1" x14ac:dyDescent="0.25">
      <c r="K187" s="10"/>
    </row>
    <row r="188" spans="11:11" x14ac:dyDescent="0.25">
      <c r="K188" s="10"/>
    </row>
    <row r="189" spans="11:11" ht="23.25" customHeight="1" x14ac:dyDescent="0.25"/>
    <row r="191" spans="11:11" ht="22.5" customHeight="1" x14ac:dyDescent="0.25"/>
    <row r="193" spans="8:8" x14ac:dyDescent="0.25">
      <c r="H193" s="2"/>
    </row>
    <row r="194" spans="8:8" x14ac:dyDescent="0.25">
      <c r="H194" s="2"/>
    </row>
    <row r="196" spans="8:8" ht="31.5" customHeight="1" x14ac:dyDescent="0.25"/>
    <row r="199" spans="8:8" x14ac:dyDescent="0.25">
      <c r="H199" s="3"/>
    </row>
    <row r="214" spans="1:8" s="2" customFormat="1" x14ac:dyDescent="0.25">
      <c r="A214" s="60"/>
      <c r="B214" s="34"/>
      <c r="C214" s="34"/>
      <c r="D214" s="34"/>
      <c r="E214" s="76"/>
      <c r="F214" s="16"/>
      <c r="G214"/>
      <c r="H214"/>
    </row>
    <row r="215" spans="1:8" s="2" customFormat="1" x14ac:dyDescent="0.25">
      <c r="A215" s="60"/>
      <c r="B215" s="34"/>
      <c r="C215" s="34"/>
      <c r="D215" s="34"/>
      <c r="E215" s="76"/>
      <c r="F215" s="16"/>
      <c r="G215"/>
      <c r="H215"/>
    </row>
    <row r="216" spans="1:8" ht="27.75" customHeight="1" x14ac:dyDescent="0.25"/>
    <row r="220" spans="1:8" s="3" customFormat="1" x14ac:dyDescent="0.25">
      <c r="A220" s="60"/>
      <c r="B220" s="34"/>
      <c r="C220" s="34"/>
      <c r="D220" s="34"/>
      <c r="E220" s="76"/>
      <c r="F220" s="16"/>
      <c r="G220"/>
      <c r="H220"/>
    </row>
  </sheetData>
  <dataValidations count="1">
    <dataValidation type="textLength" showInputMessage="1" showErrorMessage="1" errorTitle="Format erroni: descripció" error="La mida màxima permesa és de 2000 caràcters" sqref="A2" xr:uid="{00000000-0002-0000-0000-000001000000}">
      <formula1>1</formula1>
      <formula2>2000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Hoja1!BLO__BDT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2022-03-23T16:16:45Z</dcterms:modified>
</cp:coreProperties>
</file>