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32" yWindow="5088" windowWidth="23064" windowHeight="4764"/>
  </bookViews>
  <sheets>
    <sheet name="Pressupost inicial" sheetId="1" r:id="rId1"/>
    <sheet name="Resum 2019" sheetId="5" r:id="rId2"/>
    <sheet name="Resum 2019 (2)" sheetId="8" r:id="rId3"/>
    <sheet name="Per tipus 2019 i menors" sheetId="4" r:id="rId4"/>
    <sheet name="Detall contractes 2019" sheetId="11" r:id="rId5"/>
  </sheets>
  <definedNames>
    <definedName name="_xlnm._FilterDatabase" localSheetId="4" hidden="1">'Detall contractes 2019'!$A$1:$M$57</definedName>
  </definedNames>
  <calcPr calcId="145621"/>
</workbook>
</file>

<file path=xl/calcChain.xml><?xml version="1.0" encoding="utf-8"?>
<calcChain xmlns="http://schemas.openxmlformats.org/spreadsheetml/2006/main">
  <c r="F9" i="1" l="1"/>
  <c r="D46" i="1" l="1"/>
  <c r="C46" i="1"/>
  <c r="D45" i="1"/>
  <c r="C45" i="1"/>
  <c r="D44" i="1"/>
  <c r="C44" i="1"/>
  <c r="D43" i="1"/>
  <c r="C43" i="1"/>
  <c r="G62" i="11"/>
  <c r="F62" i="11"/>
  <c r="E26" i="8" l="1"/>
  <c r="D26" i="8"/>
  <c r="C26" i="8"/>
  <c r="E25" i="8"/>
  <c r="D25" i="8"/>
  <c r="C25" i="8"/>
  <c r="E24" i="8"/>
  <c r="D24" i="8"/>
  <c r="C24" i="8"/>
  <c r="E11" i="8"/>
  <c r="D11" i="8"/>
  <c r="C11" i="8"/>
  <c r="E9" i="8"/>
  <c r="D9" i="8"/>
  <c r="C9" i="8"/>
  <c r="E8" i="8"/>
  <c r="D8" i="8"/>
  <c r="C8" i="8"/>
  <c r="C10" i="1" l="1"/>
  <c r="Q8" i="4" l="1"/>
  <c r="Q10" i="4"/>
  <c r="P10" i="4"/>
  <c r="Q9" i="4"/>
  <c r="P9" i="4"/>
  <c r="P7" i="4"/>
  <c r="Q7" i="4"/>
  <c r="P8" i="4"/>
  <c r="J8" i="4"/>
  <c r="H18" i="8"/>
  <c r="H17" i="8"/>
  <c r="H16" i="8"/>
  <c r="H15" i="8"/>
  <c r="D52" i="1" l="1"/>
  <c r="C52" i="1"/>
  <c r="D51" i="1"/>
  <c r="C51" i="1"/>
  <c r="D50" i="1"/>
  <c r="C50" i="1"/>
  <c r="D49" i="1"/>
  <c r="C49" i="1"/>
  <c r="I15" i="8" l="1"/>
  <c r="I16" i="8"/>
  <c r="I17" i="8"/>
  <c r="I18" i="8"/>
  <c r="E27" i="8"/>
  <c r="D27" i="8"/>
  <c r="C27" i="8"/>
  <c r="H32" i="8"/>
  <c r="I32" i="8" s="1"/>
  <c r="H31" i="8"/>
  <c r="I31" i="8" s="1"/>
  <c r="H30" i="8"/>
  <c r="I30" i="8" s="1"/>
  <c r="E12" i="8"/>
  <c r="D12" i="8"/>
  <c r="C12" i="8"/>
  <c r="H19" i="8" l="1"/>
  <c r="I19" i="8" s="1"/>
  <c r="H33" i="8"/>
  <c r="I33" i="8" s="1"/>
  <c r="C12" i="5"/>
  <c r="D12" i="5" l="1"/>
  <c r="E12" i="5"/>
  <c r="D19" i="4"/>
  <c r="C19" i="4"/>
  <c r="O10" i="4"/>
  <c r="O9" i="4"/>
  <c r="O8" i="4"/>
  <c r="O7" i="4"/>
  <c r="E11" i="4"/>
  <c r="D11" i="4"/>
  <c r="C11" i="4"/>
  <c r="F10" i="4"/>
  <c r="F8" i="4"/>
  <c r="F7" i="4"/>
  <c r="M11" i="4"/>
  <c r="L11" i="4"/>
  <c r="K11" i="4"/>
  <c r="N9" i="4"/>
  <c r="N8" i="4"/>
  <c r="I11" i="4"/>
  <c r="H11" i="4"/>
  <c r="G11" i="4"/>
  <c r="G11" i="5"/>
  <c r="H11" i="5" s="1"/>
  <c r="R9" i="4" l="1"/>
  <c r="R8" i="4"/>
  <c r="N11" i="4"/>
  <c r="E18" i="4"/>
  <c r="E19" i="4"/>
  <c r="E16" i="4"/>
  <c r="E15" i="4"/>
  <c r="E17" i="4"/>
  <c r="G12" i="5"/>
  <c r="H12" i="5" s="1"/>
  <c r="F11" i="4"/>
  <c r="Q11" i="4"/>
  <c r="R10" i="4"/>
  <c r="O11" i="4"/>
  <c r="R7" i="4"/>
  <c r="J11" i="4"/>
  <c r="P11" i="4"/>
  <c r="R11" i="4" l="1"/>
  <c r="G22" i="5" l="1"/>
  <c r="H22" i="5" s="1"/>
  <c r="G21" i="5"/>
  <c r="H21" i="5" s="1"/>
  <c r="G20" i="5"/>
  <c r="H20" i="5" s="1"/>
  <c r="G10" i="5"/>
  <c r="H10" i="5" s="1"/>
  <c r="G9" i="5"/>
  <c r="H9" i="5" s="1"/>
  <c r="G8" i="5"/>
  <c r="H8" i="5" s="1"/>
  <c r="C23" i="5" l="1"/>
  <c r="D23" i="5"/>
  <c r="E23" i="5"/>
  <c r="G23" i="5" l="1"/>
  <c r="H23" i="5" s="1"/>
</calcChain>
</file>

<file path=xl/comments1.xml><?xml version="1.0" encoding="utf-8"?>
<comments xmlns="http://schemas.openxmlformats.org/spreadsheetml/2006/main">
  <authors>
    <author>Pérez Urendez, Gemma</author>
  </authors>
  <commentList>
    <comment ref="G39" authorId="0">
      <text>
        <r>
          <rPr>
            <b/>
            <sz val="9"/>
            <color indexed="81"/>
            <rFont val="Tahoma"/>
            <charset val="1"/>
          </rPr>
          <t>Pérez Urendez, Gemma:</t>
        </r>
        <r>
          <rPr>
            <sz val="9"/>
            <color indexed="81"/>
            <rFont val="Tahoma"/>
            <charset val="1"/>
          </rPr>
          <t xml:space="preserve">
9.984€ IVA exempt
3.105€ IVA exclòs</t>
        </r>
      </text>
    </comment>
    <comment ref="G40" authorId="0">
      <text>
        <r>
          <rPr>
            <b/>
            <sz val="9"/>
            <color indexed="81"/>
            <rFont val="Tahoma"/>
            <charset val="1"/>
          </rPr>
          <t>Pérez Urendez, Gemma:</t>
        </r>
        <r>
          <rPr>
            <sz val="9"/>
            <color indexed="81"/>
            <rFont val="Tahoma"/>
            <charset val="1"/>
          </rPr>
          <t xml:space="preserve">
13.568€ IVA exempt
2.765€ IVA exclòs
</t>
        </r>
      </text>
    </comment>
  </commentList>
</comments>
</file>

<file path=xl/sharedStrings.xml><?xml version="1.0" encoding="utf-8"?>
<sst xmlns="http://schemas.openxmlformats.org/spreadsheetml/2006/main" count="666" uniqueCount="376">
  <si>
    <t>Obert</t>
  </si>
  <si>
    <t>Acord Marc</t>
  </si>
  <si>
    <t>Negociat</t>
  </si>
  <si>
    <t>Nombre</t>
  </si>
  <si>
    <t>Import adjudicat</t>
  </si>
  <si>
    <t>Serveis</t>
  </si>
  <si>
    <t>Subministrament</t>
  </si>
  <si>
    <t>Mixt</t>
  </si>
  <si>
    <t>Obres</t>
  </si>
  <si>
    <t>Pressupost 2018</t>
  </si>
  <si>
    <t>Procediment</t>
  </si>
  <si>
    <t xml:space="preserve">Data Adjudicació </t>
  </si>
  <si>
    <t>Adjudicatari</t>
  </si>
  <si>
    <t>Objecte Contracte</t>
  </si>
  <si>
    <t>Pressupost licitació (IVA exclòs)</t>
  </si>
  <si>
    <t>Import Adjudicat (IVA exclòs)</t>
  </si>
  <si>
    <t>Tipus Contracte</t>
  </si>
  <si>
    <t>Òrgan contractant</t>
  </si>
  <si>
    <t>LYRECO ESPAÑA, SA</t>
  </si>
  <si>
    <t>Obert simplificat</t>
  </si>
  <si>
    <t>ENDESA ENERGIA, SAU</t>
  </si>
  <si>
    <t>Total pressupost</t>
  </si>
  <si>
    <t>Pressupost licitació</t>
  </si>
  <si>
    <t>Per tipus de contracte</t>
  </si>
  <si>
    <t>Per procediment</t>
  </si>
  <si>
    <t>Total</t>
  </si>
  <si>
    <t>Estalvi</t>
  </si>
  <si>
    <t>Total contractes</t>
  </si>
  <si>
    <t>% s/ total import</t>
  </si>
  <si>
    <t>Import adjudicat s/ pressupost inicial - Any 2018</t>
  </si>
  <si>
    <t>Contractes majors: 28,83%</t>
  </si>
  <si>
    <t>Contractes menors:  9,81%</t>
  </si>
  <si>
    <t>ANY 2018</t>
  </si>
  <si>
    <t>Estalvi              pressupostari</t>
  </si>
  <si>
    <t>Estalvi                 pressupostari</t>
  </si>
  <si>
    <t>Importe adjudicat</t>
  </si>
  <si>
    <r>
      <rPr>
        <sz val="10"/>
        <color theme="1"/>
        <rFont val="Arial"/>
        <family val="2"/>
      </rPr>
      <t>Obres</t>
    </r>
    <r>
      <rPr>
        <sz val="10"/>
        <color theme="0"/>
        <rFont val="Arial"/>
        <family val="2"/>
      </rPr>
      <t>: 8</t>
    </r>
  </si>
  <si>
    <r>
      <rPr>
        <sz val="10"/>
        <color theme="1"/>
        <rFont val="Arial"/>
        <family val="2"/>
      </rPr>
      <t>Serveis</t>
    </r>
    <r>
      <rPr>
        <sz val="10"/>
        <color theme="0"/>
        <rFont val="Arial"/>
        <family val="2"/>
      </rPr>
      <t>: 22</t>
    </r>
  </si>
  <si>
    <r>
      <rPr>
        <sz val="10"/>
        <color theme="1"/>
        <rFont val="Arial"/>
        <family val="2"/>
      </rPr>
      <t>Subministrament</t>
    </r>
    <r>
      <rPr>
        <sz val="10"/>
        <color theme="0"/>
        <rFont val="Arial"/>
        <family val="2"/>
      </rPr>
      <t>: 7</t>
    </r>
  </si>
  <si>
    <r>
      <rPr>
        <sz val="10"/>
        <color theme="1"/>
        <rFont val="Arial"/>
        <family val="2"/>
      </rPr>
      <t>Mixt</t>
    </r>
    <r>
      <rPr>
        <sz val="10"/>
        <color theme="0"/>
        <rFont val="Arial"/>
        <family val="2"/>
      </rPr>
      <t>: 2</t>
    </r>
  </si>
  <si>
    <r>
      <rPr>
        <sz val="10"/>
        <color theme="1"/>
        <rFont val="Arial"/>
        <family val="2"/>
      </rPr>
      <t>Acord Marc</t>
    </r>
    <r>
      <rPr>
        <sz val="10"/>
        <color theme="0"/>
        <rFont val="Arial"/>
        <family val="2"/>
      </rPr>
      <t>: 7</t>
    </r>
  </si>
  <si>
    <r>
      <rPr>
        <sz val="10"/>
        <color theme="1"/>
        <rFont val="Arial"/>
        <family val="2"/>
      </rPr>
      <t>Obert:</t>
    </r>
    <r>
      <rPr>
        <sz val="10"/>
        <color theme="0"/>
        <rFont val="Arial"/>
        <family val="2"/>
      </rPr>
      <t xml:space="preserve"> 31</t>
    </r>
  </si>
  <si>
    <r>
      <rPr>
        <sz val="10"/>
        <color theme="1"/>
        <rFont val="Arial"/>
        <family val="2"/>
      </rPr>
      <t>Negociat</t>
    </r>
    <r>
      <rPr>
        <sz val="10"/>
        <color theme="0"/>
        <rFont val="Arial"/>
        <family val="2"/>
      </rPr>
      <t>: 1</t>
    </r>
  </si>
  <si>
    <t>Estalvi pressupostari</t>
  </si>
  <si>
    <t>Contractes</t>
  </si>
  <si>
    <t>Import           adjudicat</t>
  </si>
  <si>
    <t>Importe Adjudicado</t>
  </si>
  <si>
    <t>ANY 2019</t>
  </si>
  <si>
    <t>Pressupost 2019</t>
  </si>
  <si>
    <t>Codi CPV</t>
  </si>
  <si>
    <t>Número Mesas contractació</t>
  </si>
  <si>
    <t>1-2019</t>
  </si>
  <si>
    <t>2019/4501</t>
  </si>
  <si>
    <t>SERVEI RECOLLIDA I CUSTODIA ANIMALS ABANDONATS I PERDUTS</t>
  </si>
  <si>
    <t>Servei</t>
  </si>
  <si>
    <t>Socials</t>
  </si>
  <si>
    <t>85210000-3</t>
  </si>
  <si>
    <t>/</t>
  </si>
  <si>
    <t xml:space="preserve">CENTRO CANINO SIR CAN, SL </t>
  </si>
  <si>
    <t>Mediambientals</t>
  </si>
  <si>
    <t>92521100-0
39154000-6</t>
  </si>
  <si>
    <t>7-2019</t>
  </si>
  <si>
    <t>2019/553</t>
  </si>
  <si>
    <t>SERVEI DE NATACIÓ ESCOLAR I ACTIVITAT DE NATACIÓ TERAPÈUTICA PER A ADULTS</t>
  </si>
  <si>
    <t>obert simplificat abreujat</t>
  </si>
  <si>
    <t>serveis</t>
  </si>
  <si>
    <t>socials</t>
  </si>
  <si>
    <t>92610000-0</t>
  </si>
  <si>
    <t xml:space="preserve">POSITIVE FINANCING SL </t>
  </si>
  <si>
    <t>9-2019</t>
  </si>
  <si>
    <t xml:space="preserve">2019/1888 </t>
  </si>
  <si>
    <t>SERVEI DE CONSERVACIÓ I MANTENIMENT DE LA VIA PÚBLICA EN EL MUNICIPI DE CASTELLDEFELS</t>
  </si>
  <si>
    <t>Obert subjecte a regulació harmonitzada</t>
  </si>
  <si>
    <t>50230000-6</t>
  </si>
  <si>
    <t xml:space="preserve">OSERMA 1992 OBRES I SERVEIS, SL </t>
  </si>
  <si>
    <t>10-2019</t>
  </si>
  <si>
    <t>2019/849</t>
  </si>
  <si>
    <t>SUBMINISTRAMENT DE PAPER A TRAVES ADHESIÓ AL CONTRACTE DERIVAT NÚM 2018.03-D1 DE L’ACORD MARC (Exp. 2018.03) ADJUDICAT PEL CCDL</t>
  </si>
  <si>
    <t>Submnistrament</t>
  </si>
  <si>
    <t>12-2019</t>
  </si>
  <si>
    <t>2019/697</t>
  </si>
  <si>
    <t>SERVEIS PER A LA REALITZACIÓ DELS MÒDULS DE FORMACIÓ PROFESSIONAL EN EL MARC  DELS PROGRAMES DE FORMACIÓ I INSERCIÓ EN LA MODALITAT DE PLA DE TRANSICIÓ AL TREBALL (PFI-PTT) LOT 1</t>
  </si>
  <si>
    <t>80530000-8</t>
  </si>
  <si>
    <t>ANTONIO FRAILE CASTILLEJO</t>
  </si>
  <si>
    <t>SERVEIS PER A LA REALITZACIÓ DELS MÒDULS DE FORMACIÓ PROFESSIONAL EN EL MARC  DELS PROGRAMES DE FORMACIÓ I INSERCIÓ EN LA MODALITAT DE PLA DE TRANSICIÓ AL TREBALL (PFI-PTT) LOT 2</t>
  </si>
  <si>
    <t>ANDRÉS TEJEDERA REYES</t>
  </si>
  <si>
    <t>13-2019</t>
  </si>
  <si>
    <t>2019/840</t>
  </si>
  <si>
    <t>SUBMINISTRAMENT D’UN VEHICLE AMB MODALITAT DE COMPRA A TRAVÉS DE L’ACORD MARC DE MOBILITAT SOSTENIBLE DE L’ACM  lot 1, sublot 1.12, AMB DESTINACIÓ A LA UNITAT DE MEDI AMBIENT I PROTECCIÓ CIVIL DE L’AJUNTAMENT DE CASTELLDEFELS</t>
  </si>
  <si>
    <t>34100000-8</t>
  </si>
  <si>
    <t xml:space="preserve">ROMAUTO GRUP CONCESSIONARIS, SL </t>
  </si>
  <si>
    <t>14-2019</t>
  </si>
  <si>
    <t>2019/846</t>
  </si>
  <si>
    <t xml:space="preserve">SUBMINISTRAMENT  DE 150 PC’S DE SOBRETAULA AVANÇAT i5 A TRAVES DE L’ACORD MARC DE SUBMINISTRAMENT D’EQUIPS INFORMÀTICS, LOTS 1 I 9 DE L’ACM AMB MODALITAT ARRENDAMENT SENSE OPCIÓ DE COMPRA PER A LA SECCIÓ DE SISTEMES D’INFORMACIÓ </t>
  </si>
  <si>
    <t>30200000-1</t>
  </si>
  <si>
    <t xml:space="preserve">TEKNOSERVICE, SL </t>
  </si>
  <si>
    <t>15-2019</t>
  </si>
  <si>
    <t>2019/3033</t>
  </si>
  <si>
    <r>
      <t xml:space="preserve">SERVEI D'INFORMACIÓ I ATENCIÓ A LES DONES (SIAD) DE L'AJUNTAMENT DE CASTELLDEFELS </t>
    </r>
    <r>
      <rPr>
        <b/>
        <sz val="10"/>
        <rFont val="Calibri"/>
        <family val="2"/>
      </rPr>
      <t>(LOT 1_ SERVEI D'ATENCIÓ PSICOLÒGICA INDIVIDUAL, GRUPAL I D'URGÈNCIA)</t>
    </r>
  </si>
  <si>
    <t>85121270-6
85312300-2</t>
  </si>
  <si>
    <t>DRECERA, SCCL</t>
  </si>
  <si>
    <r>
      <t xml:space="preserve">SERVEI D'INFORMACIÓ I ATENCIÓ A LES DONES (SIAD) DE L'AJUNTAMENT DE CASTELLDEFELS </t>
    </r>
    <r>
      <rPr>
        <b/>
        <sz val="10"/>
        <rFont val="Calibri"/>
        <family val="2"/>
      </rPr>
      <t>(LOT 2_ ATENCIÓ INDIVIDUAL I GRUPAL PROGRAMA "ACOMPANYADES")</t>
    </r>
  </si>
  <si>
    <t>ASSISTÈNCIA I GESTIÓ INTEGRAL, FUNDACIÓ PRIVADA CATALANA</t>
  </si>
  <si>
    <t>17-2019</t>
  </si>
  <si>
    <t xml:space="preserve">2019/5452 </t>
  </si>
  <si>
    <t xml:space="preserve">SERVEI D'INTERVENCIÓ PER LA CONVIVÈNCIA ALS ESPAIS PÚBLICS DE CASTELLDEFELS </t>
  </si>
  <si>
    <t>75200000-8</t>
  </si>
  <si>
    <t>FUNDACIÓ PIA AUTÒNOMA INSTITUT PERE TARRÉS D'EDUCACIÓ EN L'ESPLAI</t>
  </si>
  <si>
    <t>18-2019</t>
  </si>
  <si>
    <t>2019/3269</t>
  </si>
  <si>
    <r>
      <t xml:space="preserve">SUBMINITRAMENT, MUNTATGE, FORMACIÓ I MANTENIMENT DE LA MAQUINÀRIA I MATERIAL PEL GIMNÀS DEL COMPLEX ESPORTIU MUNICIPAL DE CAN ROCA DE CASTELLDEFELS </t>
    </r>
    <r>
      <rPr>
        <b/>
        <sz val="10"/>
        <rFont val="Calibri"/>
        <family val="2"/>
      </rPr>
      <t>(LOT 1_ APARELLS DE TREBALL CARDIOVASCULAR)</t>
    </r>
  </si>
  <si>
    <t xml:space="preserve">JOHNSON HEALTH TECNOLOGIES IBÉRICA, SL </t>
  </si>
  <si>
    <r>
      <t xml:space="preserve">SUBMINITRAMENT, MUNTATGE, FORMACIÓ I MANTENIMENT DE LA MAQUINÀRIA I MATERIAL PEL GIMNÀS DEL COMPLEX ESPORTIU MUNICIPAL DE CAN ROCA DE CASTELLDEFELS </t>
    </r>
    <r>
      <rPr>
        <b/>
        <sz val="10"/>
        <rFont val="Calibri"/>
        <family val="2"/>
      </rPr>
      <t>(LOT 2_ APARELLS DE TREBALL DE LA FORÇA)</t>
    </r>
  </si>
  <si>
    <t>SALTER SPORT, SA</t>
  </si>
  <si>
    <r>
      <t xml:space="preserve">SUBMINITRAMENT, MUNTATGE, FORMACIÓ I MANTENIMENT DE LA MAQUINÀRIA I MATERIAL PEL GIMNÀS DEL COMPLEX ESPORTIU MUNICIPAL DE CAN ROCA DE CASTELLDEFELS </t>
    </r>
    <r>
      <rPr>
        <b/>
        <sz val="10"/>
        <rFont val="Calibri"/>
        <family val="2"/>
      </rPr>
      <t>(LOT 3_ EQUIPAMENT  SALA DE CICLISME INDOOR)</t>
    </r>
  </si>
  <si>
    <t xml:space="preserve">EXERCYCLE, SL </t>
  </si>
  <si>
    <t>19-2019</t>
  </si>
  <si>
    <t>2019/4152</t>
  </si>
  <si>
    <t>SERVEI DE TRANSPORT PER ACTIVITATS LÚDIC-CULTURALS DE LA GENT GRAN</t>
  </si>
  <si>
    <t>60140000-1</t>
  </si>
  <si>
    <t>UTE NORESTE BASEBUS</t>
  </si>
  <si>
    <t>22-2019</t>
  </si>
  <si>
    <t>2019/5641</t>
  </si>
  <si>
    <t>SERVEI DE GESTIÓ, MANTENIMENT I ASSISTÈNCIA TÈCNICA DEL TEATRE PLAZA, DE L'ESPAI RAMON FERNÀNDEZ JURADO I D'ALTRES ESPAIS MUNICIPALS; I L'ORGANITZACIÓ DE LA CAMPANYA ESCOLAR DE TEATRE I MÚSICA ADREÇAT ALS CENTRES DOCENTS DE CASTELLDEFELS</t>
  </si>
  <si>
    <t>79952100-3</t>
  </si>
  <si>
    <t xml:space="preserve">PUÇA ESPECTACLES, SL </t>
  </si>
  <si>
    <t>23-2019</t>
  </si>
  <si>
    <t>2019/4288</t>
  </si>
  <si>
    <t>SERVEI DE DIRECCIÓ MUSEOLÒGICA, MUSEOGRÀFICA I TECNOLÒGICA DE LA PRODUCCIÓ DEL CENTRE D'INTERPRETACIÓ DEL CONJUNT PATRIMONIAL DEL CASTELL</t>
  </si>
  <si>
    <t>71248000-8</t>
  </si>
  <si>
    <t xml:space="preserve">PRODUCCIONS CULTURALS TRANSVERSALS, SL </t>
  </si>
  <si>
    <t>25-2019</t>
  </si>
  <si>
    <t xml:space="preserve">2019/7496 </t>
  </si>
  <si>
    <t xml:space="preserve">SERVEI DE MANTENIMENT DE LES TORRES DE VIGILÀNCIA AVANÇADA (TAV), DE LA PLATJA </t>
  </si>
  <si>
    <t>Negociat sense publicar per raons tècniques</t>
  </si>
  <si>
    <t>50000000-5</t>
  </si>
  <si>
    <t xml:space="preserve">QSTAR SERVEIS COSTERS INTEGRATS, SL </t>
  </si>
  <si>
    <t>26-2019</t>
  </si>
  <si>
    <t>2019/3008</t>
  </si>
  <si>
    <t>SERVEI I SUBMINISTRAMENT PER A LA IMPLANTACIÓ DEL PROJECTE BÀSIC DE MUSEOGRAFIA DE L'ESPAI ORÍGENS, SITUAT A LA BIBLIOTECA "RAMÓN FERNÁNDEZ JURADO" DE CASTELLDEFELS</t>
  </si>
  <si>
    <t>MOLÈCULA, XARXA DE PROFESSIONALS DE MUSEOGRAFIA, SCP</t>
  </si>
  <si>
    <t>27-2019</t>
  </si>
  <si>
    <t xml:space="preserve">2019/5073 </t>
  </si>
  <si>
    <t>SERVEI DE CONSULTORIA ESPECIALITZADA PER AL DISSENY I IMPLANTACIÓ D'UNA ESTRATÈGIA SMART CITY PER A LA CIUTAT DE CASTELLDEFELS</t>
  </si>
  <si>
    <t>72222000-7</t>
  </si>
  <si>
    <t xml:space="preserve">ESTRATÈGIA MOMENTUMCO, SL </t>
  </si>
  <si>
    <t>45112500-0</t>
  </si>
  <si>
    <t>33-2019</t>
  </si>
  <si>
    <t>2019/5647</t>
  </si>
  <si>
    <t>SERVEI DE MENJADOR SOCIAL DE L'AJUNTAMENT DE CASTELLDEFELS</t>
  </si>
  <si>
    <t>55320000-9
55521100-9</t>
  </si>
  <si>
    <t>ROCA GONZALEZ, S.L.</t>
  </si>
  <si>
    <t>34-2019</t>
  </si>
  <si>
    <t>2019/4495</t>
  </si>
  <si>
    <t>SERVEIS DE CONSULTORIA PER A L'ASSISTENCIA I AUDITORIA INTERNA DEL SISTEMA DE GESTIÓ DE QUALITAT (LOT 1)</t>
  </si>
  <si>
    <t xml:space="preserve">CTAIMA OUTSOURCING &amp; CONSULTING, SL </t>
  </si>
  <si>
    <t>SERVEI D'AUDITORIA EXTERNA (LOT 2)</t>
  </si>
  <si>
    <t xml:space="preserve">BUREAU VERITAS IBERIA, SL </t>
  </si>
  <si>
    <t>35-2019</t>
  </si>
  <si>
    <t>2019/3967</t>
  </si>
  <si>
    <t xml:space="preserve">AHDESIÓ AL CONTRACTE DERIVAT DE L'ACORD MARC PER AL SERVEI DE MANTENIMENT DELS DEA'S MUNICIPALS MITJANÇANT EL SISTEMA D'ADQUISICIÓ CENTRALITZADA DEL CONSORCI CATALÀ PEL DESENVOLUPAMENT LOCAL </t>
  </si>
  <si>
    <t>33182100-0</t>
  </si>
  <si>
    <t>CARYOSA HYGIENIC SOLUTIONS</t>
  </si>
  <si>
    <t>37-2019</t>
  </si>
  <si>
    <t>2019/4413</t>
  </si>
  <si>
    <t>SERVEIS D'ASSEGURANCES DE VEHICLES DE LA FLOTA MUNICIPAL DE CASTELLDEFELS</t>
  </si>
  <si>
    <t>MAPFRE ESPAÑA COMPAÑIA DE SEGUROS Y REASEGUROS, SA</t>
  </si>
  <si>
    <t>38-2019</t>
  </si>
  <si>
    <t>2019/4340</t>
  </si>
  <si>
    <t>SUBMINISTRAMENT D’UN VEHICLE AMB MODALITAT DE COMPRA A TRAVÉS DE L’ACORD MARC DE MOBILITAT SOSTENIBLE DE L’ACM  lot 1, sublot 1.12, MODEL NISSAN NAVARA DOBLE CABINA PICK-UP DIESEL AMB DESTINACIÓ A LA UNITAT DE LA BRIGADA MUNICIPAL DE L'AJUNTAMENT DE CASTELLDEFELS</t>
  </si>
  <si>
    <t>39-2019</t>
  </si>
  <si>
    <t>2019/4346</t>
  </si>
  <si>
    <t>SUBMINISTRAMENT MITJANÇANT ARRENDAMENT SENSE OPCIÓ DE COMPRA, DE 54 EQUIPS MULTIFUNCIÓ, PER A LA SECCIÓ DE SISTEMES D'INFORMACIÓ A TRAVES D'ACORD MARC</t>
  </si>
  <si>
    <t>30120000-6</t>
  </si>
  <si>
    <t>GIROCOPI S.L. - SISTEMES D'ORGANITZACIÓ S.A.</t>
  </si>
  <si>
    <t>40-2019</t>
  </si>
  <si>
    <t>2019/4916</t>
  </si>
  <si>
    <t>SERVEI PER A L'ELABORACIÓ I DISSENY D'UNA RELACIÓ I VALORACIÓ DELS LLOCS DE TREBALL DE L'AJUNTAMENT DE CASTELLDEFELS</t>
  </si>
  <si>
    <t>79414000-9</t>
  </si>
  <si>
    <t>D'ALEPH INICIATIVAS Y ORGANIZACIÓN, SA</t>
  </si>
  <si>
    <t>43-2019</t>
  </si>
  <si>
    <t>2019/5471</t>
  </si>
  <si>
    <t>ADHESIÓ ACORD MARC SERVEI D'ASSEGURANCES LOT 2: RESPONSABILITAT CIVIL PATRIMONIAL EXP. 2018.08 DEL CCDL</t>
  </si>
  <si>
    <t>66516000-0</t>
  </si>
  <si>
    <t>ZURICH INSURANCE PLC, SUCURSAL EN ESPAÑA</t>
  </si>
  <si>
    <t>61-2019</t>
  </si>
  <si>
    <t>2019/11806</t>
  </si>
  <si>
    <t>ADHESIÓ AL CONTRACTE DE L'ACORD MARC DE SUBMINISTRAMENT D'ENERGIA ELÈCTRICA (EXP. 2015.05-D02) AMB DESTINACIÓ A LES ENTITATS LOCALS DE CATALUNYA ADJUDICAT PEL CONSORCI CATALÀ PEL DESENVOLUPAMENT LOCAL (CCDL) AMB L'EMPRESA ENDESA ENERGIA, SAU</t>
  </si>
  <si>
    <t>65-2019</t>
  </si>
  <si>
    <t>2019/13853</t>
  </si>
  <si>
    <t>ADJUDICACIÓ DEL CONTRACTE BASAT AMB L'EMPRESA INFORMÀTICA EL CORTE INGLES (IECISA) PER A L'ADQUISICIÓ DE 42 PC'S DE SOBRETAULA I 42 MONITORS, EN MODALITAT DE COMPRA, A TRAVÉS DE L'ACORD MARC DE SUBMINISTRAMENT D'EQUIPAMENT INFORMÀTIC I ELS SERVEIS ASSOCIATS, DE L'ASSOCIACIÓ CATALANA DE MUNICIPIS (ACM) PER A LA SECCIÓ DE PROMOCIÓ ECONÒMICA I FOMENT DE L'OCUPACIÓ</t>
  </si>
  <si>
    <t xml:space="preserve"> 30200000 1</t>
  </si>
  <si>
    <t>INFORMÀTICA EL CORTE INGLES, SA</t>
  </si>
  <si>
    <t>69-2019</t>
  </si>
  <si>
    <t>2019/14349</t>
  </si>
  <si>
    <t>ADJUDICACIÓ CONTRACTE BASAT PER A L'ADQUISICIÓ DE 5 DEA'S EN MODALITAT DE COMPRA DE L'ACORD MARC DEL SUBMINISTRAMENT D'APARELLS DESFIBRIL·LADORS AMB L'ACM AMB DESTINACIÓ AL SERVEI MUNICIPAL DE PROTECCIÓ CIVIL DE L'AJUNTAMENT DE CASTELLDEFELS</t>
  </si>
  <si>
    <t>33182100 0</t>
  </si>
  <si>
    <t>Expedient</t>
  </si>
  <si>
    <t>E-PAC</t>
  </si>
  <si>
    <t xml:space="preserve">Clàusules Socials/Mediambientals </t>
  </si>
  <si>
    <r>
      <rPr>
        <sz val="10"/>
        <color theme="1"/>
        <rFont val="Arial"/>
        <family val="2"/>
      </rPr>
      <t>Acord Marc</t>
    </r>
    <r>
      <rPr>
        <sz val="10"/>
        <color theme="0"/>
        <rFont val="Arial"/>
        <family val="2"/>
      </rPr>
      <t>10</t>
    </r>
  </si>
  <si>
    <r>
      <rPr>
        <sz val="10"/>
        <color theme="1"/>
        <rFont val="Arial"/>
        <family val="2"/>
      </rPr>
      <t xml:space="preserve">Negociat </t>
    </r>
    <r>
      <rPr>
        <sz val="10"/>
        <color theme="0"/>
        <rFont val="Arial"/>
        <family val="2"/>
      </rPr>
      <t>1</t>
    </r>
  </si>
  <si>
    <r>
      <rPr>
        <sz val="10"/>
        <color theme="1"/>
        <rFont val="Arial"/>
        <family val="2"/>
      </rPr>
      <t>Obert</t>
    </r>
    <r>
      <rPr>
        <sz val="10"/>
        <color theme="0"/>
        <rFont val="Arial"/>
        <family val="2"/>
      </rPr>
      <t xml:space="preserve"> 21</t>
    </r>
  </si>
  <si>
    <r>
      <t>RESUM DE CONTRACTES 2019</t>
    </r>
    <r>
      <rPr>
        <sz val="11"/>
        <color theme="1"/>
        <rFont val="Calibri"/>
        <family val="2"/>
        <scheme val="minor"/>
      </rPr>
      <t xml:space="preserve"> (IVA exclòs)</t>
    </r>
  </si>
  <si>
    <r>
      <rPr>
        <sz val="10"/>
        <color theme="1"/>
        <rFont val="Arial"/>
        <family val="2"/>
      </rPr>
      <t>Obres</t>
    </r>
    <r>
      <rPr>
        <sz val="10"/>
        <color theme="0"/>
        <rFont val="Arial"/>
        <family val="2"/>
      </rPr>
      <t>: 4</t>
    </r>
  </si>
  <si>
    <r>
      <rPr>
        <sz val="10"/>
        <color theme="1"/>
        <rFont val="Arial"/>
        <family val="2"/>
      </rPr>
      <t>Serveis</t>
    </r>
    <r>
      <rPr>
        <sz val="10"/>
        <color theme="0"/>
        <rFont val="Arial"/>
        <family val="2"/>
      </rPr>
      <t>: 17</t>
    </r>
  </si>
  <si>
    <r>
      <rPr>
        <sz val="10"/>
        <color theme="1"/>
        <rFont val="Arial"/>
        <family val="2"/>
      </rPr>
      <t>Subministrament</t>
    </r>
    <r>
      <rPr>
        <sz val="10"/>
        <color theme="0"/>
        <rFont val="Arial"/>
        <family val="2"/>
      </rPr>
      <t>: 8</t>
    </r>
  </si>
  <si>
    <r>
      <rPr>
        <sz val="10"/>
        <color theme="1"/>
        <rFont val="Arial"/>
        <family val="2"/>
      </rPr>
      <t>Mixt</t>
    </r>
    <r>
      <rPr>
        <sz val="10"/>
        <color theme="0"/>
        <rFont val="Arial"/>
        <family val="2"/>
      </rPr>
      <t>: 3</t>
    </r>
  </si>
  <si>
    <r>
      <rPr>
        <sz val="10"/>
        <color theme="1"/>
        <rFont val="Arial"/>
        <family val="2"/>
      </rPr>
      <t>Acord Marc</t>
    </r>
    <r>
      <rPr>
        <sz val="10"/>
        <color theme="0"/>
        <rFont val="Arial"/>
        <family val="2"/>
      </rPr>
      <t>: 10</t>
    </r>
  </si>
  <si>
    <r>
      <t>LICITACIONS I CONTRACTES MENORS 2019</t>
    </r>
    <r>
      <rPr>
        <b/>
        <sz val="10"/>
        <color theme="1"/>
        <rFont val="Calibri"/>
        <family val="2"/>
        <scheme val="minor"/>
      </rPr>
      <t xml:space="preserve"> (</t>
    </r>
    <r>
      <rPr>
        <sz val="11"/>
        <color theme="1"/>
        <rFont val="Calibri"/>
        <family val="2"/>
        <scheme val="minor"/>
      </rPr>
      <t>IVA exclòs)</t>
    </r>
  </si>
  <si>
    <t>Import adjudicat s/ pressupost inicial - Any 2019</t>
  </si>
  <si>
    <t>Diferencia 2018/2019</t>
  </si>
  <si>
    <r>
      <t xml:space="preserve">IMPORTE ADJUDICAT SOBRE PRESSUPOST INICIAL </t>
    </r>
    <r>
      <rPr>
        <sz val="10"/>
        <color theme="1"/>
        <rFont val="Calibri"/>
        <family val="2"/>
        <scheme val="minor"/>
      </rPr>
      <t>(IVA exclòs)</t>
    </r>
  </si>
  <si>
    <t>42-2019</t>
  </si>
  <si>
    <t>2019/8211</t>
  </si>
  <si>
    <t>FUNDACIÓ ESCOLA D'HOSTELERIA DE CASTELLDEFELS</t>
  </si>
  <si>
    <t>SERVEIS PER A IMPARTIR LA FORMACIÓ DELS MÒDULS DE FORMACIÓ PROFESSIONAL DEL PERFIL D'AUXILIAR EN ESTABLIMENTS HOTELERS I DE RESTAURACIÓ (LOT 1)</t>
  </si>
  <si>
    <t>TINKERERS, SL</t>
  </si>
  <si>
    <t>SERVEIS PER A IMPARTIR LA FORMACIÓ DELS MÒDULS DE FORMACIÓ PROFESSIONAL DEL PERFIL D'AUXILIAR DE MUNTATGE I MANTENIMENT D'EQUIPS INFORMÀTICS (LOT 2)</t>
  </si>
  <si>
    <t>Obert harmonitzat</t>
  </si>
  <si>
    <t>JGL 13/12/2018</t>
  </si>
  <si>
    <t>JGL 25/10/2018</t>
  </si>
  <si>
    <t>JGL 27/06/2019</t>
  </si>
  <si>
    <t>45232440-8</t>
  </si>
  <si>
    <t>Negociat sense publicitat per raons tècniques</t>
  </si>
  <si>
    <t>45212350-4</t>
  </si>
  <si>
    <t>EUROCATALANA OBRES I SERVEIS, SL</t>
  </si>
  <si>
    <t>JGL 06/09/2018</t>
  </si>
  <si>
    <t>29-2018</t>
  </si>
  <si>
    <t>2018/6366</t>
  </si>
  <si>
    <r>
      <t xml:space="preserve">SUBMINISTRAMENT D'ARMARIS MOBILS COMPACTES, DE MOBILIARI I ORDINADORS PER A L'AMPLIACIÓ DE DEPÒSIT I CREACIÓ DE SALA DE CONSULTA DE L'ARXIU MUNICIPAL </t>
    </r>
    <r>
      <rPr>
        <b/>
        <sz val="10"/>
        <rFont val="Calibri"/>
        <family val="2"/>
      </rPr>
      <t>(LOT 1)</t>
    </r>
  </si>
  <si>
    <t>39120000-9 30213300-8</t>
  </si>
  <si>
    <t>JGL 07/02/2019</t>
  </si>
  <si>
    <t>DESLI-BLOC, SL</t>
  </si>
  <si>
    <r>
      <t xml:space="preserve">SUBMINISTRAMENT D'ARMARIS MOBILS COMPACTES, DE MOBILIARI I ORDINADORS PER A L'AMPLIACIÓ DE DEPÒSIT I CREACIÓ DE SALA DE CONSULTA DE L'ARXIU MUNICIPAL </t>
    </r>
    <r>
      <rPr>
        <b/>
        <sz val="10"/>
        <rFont val="Calibri"/>
        <family val="2"/>
      </rPr>
      <t>(LOT 2)</t>
    </r>
  </si>
  <si>
    <t>JGL 24/01/2019</t>
  </si>
  <si>
    <t>31-2018</t>
  </si>
  <si>
    <t>2018/8977</t>
  </si>
  <si>
    <r>
      <t xml:space="preserve">SERVEI  </t>
    </r>
    <r>
      <rPr>
        <sz val="10"/>
        <color indexed="8"/>
        <rFont val="Calibri"/>
        <family val="2"/>
      </rPr>
      <t>DE PREVENCIO ALIÈ, EN L'ESPECIALITATS DE SEGURETAT EN EL TREBALL I COORDINACIÓ D'ACTIVITATS EMPRESARIALS DE L'AJUNTAMENT DE CASTELLDEFELS</t>
    </r>
  </si>
  <si>
    <t>71317210-8</t>
  </si>
  <si>
    <t>JGL 08/11/2018</t>
  </si>
  <si>
    <t>JGL 21/02/2019</t>
  </si>
  <si>
    <t xml:space="preserve">ASESORES PREVENCIÓN GESTIÓN RIESGOS LABORABLES, SL </t>
  </si>
  <si>
    <t>32-2018</t>
  </si>
  <si>
    <t>2018/6650</t>
  </si>
  <si>
    <t>DIRECCIÓ DE LA PRODUCCIÓ DE LA MUSEOGRAFIA DEL CENTRE D’INTERPRETACIÓ DEL CASTELL DE CASTELLDEFELS</t>
  </si>
  <si>
    <t>95521100-0
39154000-6</t>
  </si>
  <si>
    <t>JGL 09/05/2019</t>
  </si>
  <si>
    <t>LAVINIA NEXT, SLU</t>
  </si>
  <si>
    <t>35-2018</t>
  </si>
  <si>
    <t>2018/7970</t>
  </si>
  <si>
    <t>OBRES DE REHABILITACIÓ I AMPLIACIÓ DE L'EDIFICI AV. DE LA REPUBLICA</t>
  </si>
  <si>
    <t>JGL 15/11/2018</t>
  </si>
  <si>
    <t>URCOTEX INMOBILIARIA, SLU</t>
  </si>
  <si>
    <t>36-2018</t>
  </si>
  <si>
    <t>3018/8109</t>
  </si>
  <si>
    <r>
      <t xml:space="preserve">SERVEI DE DIRECCIÓ FACULTATIVA D'OBRES DE REHABILITACIÓ I AMPLIACIÓ DE L'EDIFICI DE LA REPUBLICA </t>
    </r>
    <r>
      <rPr>
        <b/>
        <sz val="10"/>
        <rFont val="Calibri"/>
        <family val="2"/>
      </rPr>
      <t>(LOT 1)</t>
    </r>
  </si>
  <si>
    <t>71520000-9
79417000-0</t>
  </si>
  <si>
    <t>BASTERRECHEA-TEJADA, ARQUITECTES, SLP</t>
  </si>
  <si>
    <r>
      <t xml:space="preserve">SERVEI DE DIRECCIÓ FACULTATIVA D'OBRES DE REHABILITACIÓ I AMPLIACIÓ DE L'EDIFICI DE LA REPUBLICA </t>
    </r>
    <r>
      <rPr>
        <b/>
        <sz val="10"/>
        <rFont val="Calibri"/>
        <family val="2"/>
      </rPr>
      <t>(LOT 2)</t>
    </r>
  </si>
  <si>
    <r>
      <t xml:space="preserve">SERVEI DE DIRECCIÓ FACULTATIVA D'OBRES DE REHABILITACIÓ I AMPLIACIÓ DE L'EDIFICI DE LA REPUBLICA </t>
    </r>
    <r>
      <rPr>
        <b/>
        <sz val="10"/>
        <rFont val="Calibri"/>
        <family val="2"/>
      </rPr>
      <t>(LOT 3)</t>
    </r>
  </si>
  <si>
    <t>BRD I ASSOCIATS, ARQUITECTES CONSULTORS, SLP</t>
  </si>
  <si>
    <t>38-2018</t>
  </si>
  <si>
    <t>2018/8240</t>
  </si>
  <si>
    <r>
      <t xml:space="preserve">SERVEI DE MANTENIMENT INSTAL·LACIONS ELÈCTRIQUES, CLIMATITZACIÓ, CALEFACCIÓ, AIGUA CALENTA SANITÀRIA, FONTANERIA, INTERFONIA I CABLEJAT ESTRUCTURAT DELS EDIFICIS I DEPENDÈNCIES MUNICIPALS </t>
    </r>
    <r>
      <rPr>
        <b/>
        <sz val="10"/>
        <rFont val="Calibri"/>
        <family val="2"/>
      </rPr>
      <t>(LOTE 1)</t>
    </r>
  </si>
  <si>
    <t>45259000-7 / 50531100-7 / 50531200-8 / 45310000-3 / 453311110-0 / 45331200-8</t>
  </si>
  <si>
    <t>JGL 11/10/2018</t>
  </si>
  <si>
    <t>Decret 17/04/2019
Ratif. JGL 25/04/2019</t>
  </si>
  <si>
    <t>SACYR FACILITIES, SA</t>
  </si>
  <si>
    <r>
      <t xml:space="preserve">SERVEI DE MANTENIMENT INSTAL·LACIONS ELÈCTRIQUES, CLIMATITZACIÓ, CALEFACCIÓ, AIGUA CALENTA SANITÀRIA, FONTANERIA, INTERFONIA I CABLEJAT ESTRUCTURAT DELS EDIFICIS I DEPENDÈNCIES MUNICIPALS </t>
    </r>
    <r>
      <rPr>
        <b/>
        <sz val="10"/>
        <rFont val="Calibri"/>
        <family val="2"/>
      </rPr>
      <t>(LOTE 2)</t>
    </r>
  </si>
  <si>
    <t>39-2018</t>
  </si>
  <si>
    <t>2018/8425</t>
  </si>
  <si>
    <t>SERVEI D'ATENCIÓ DIÜRNA EMMARCAT DINS ELS SERVEIS D'INTERVENCIÓ SOCIOEDUCATIVA DE L'AJUNTAMENT DE CASTELLDEFELS</t>
  </si>
  <si>
    <t>85311300-5</t>
  </si>
  <si>
    <t>JGL 14/02/2019</t>
  </si>
  <si>
    <t>DOBLE VIA (SERVEIS SOCIOEDUCATIUS), SCCL</t>
  </si>
  <si>
    <t>44/2018</t>
  </si>
  <si>
    <t>2018/10206</t>
  </si>
  <si>
    <t>SERVEI D'ASSESSORAMENT I ATENCIÓ PSICOLÒGICA FAMILIAR (SAF)</t>
  </si>
  <si>
    <t>85121270-6</t>
  </si>
  <si>
    <t>EDUVIC, SCCL</t>
  </si>
  <si>
    <t>45/2018</t>
  </si>
  <si>
    <t>2018/10474</t>
  </si>
  <si>
    <t>SERVEI DE SUPORT OPERATIU DEL PROGRAMA DE GESTIÓ INTEGRAL DE POLICIA LOCAL</t>
  </si>
  <si>
    <t>72243000-0</t>
  </si>
  <si>
    <t>JGL 25/04/2019</t>
  </si>
  <si>
    <t xml:space="preserve">DRAGLIC, SL </t>
  </si>
  <si>
    <t>46-2018</t>
  </si>
  <si>
    <t>2018/10488</t>
  </si>
  <si>
    <t>SERVEI D’IMPRESSIÓ DE LA REVISTA “EL CASTELL. REVISTA MENSUAL DE L’AJUNTAMENT DE CASTELLDEFELS”</t>
  </si>
  <si>
    <t>79810000-5</t>
  </si>
  <si>
    <t>PRODUCCIONES MIC, SL</t>
  </si>
  <si>
    <t>47-2018</t>
  </si>
  <si>
    <t>2018/13784</t>
  </si>
  <si>
    <t>OBRES COL·LECTORS MONTEMAR</t>
  </si>
  <si>
    <t>JGL 04/04/2019</t>
  </si>
  <si>
    <t xml:space="preserve">SANITEC REHABILITACIÓ, SL </t>
  </si>
  <si>
    <t>49-2018</t>
  </si>
  <si>
    <t>2018/12396</t>
  </si>
  <si>
    <t>OBRES EN RELACIÓ AL PROJECTE D'ESTABILITZACIÓ DELS TALUSSOS URBANS</t>
  </si>
  <si>
    <t>JGL 02/05/2019</t>
  </si>
  <si>
    <t>TRATAMIENTO, ACONDICIONAMIENTO DE LADERAS Y OBRAS, SA</t>
  </si>
  <si>
    <t>50-2018</t>
  </si>
  <si>
    <t>2018/13033</t>
  </si>
  <si>
    <t>ADQUISICIÓ DE 4 VEHICLES AMB MODALITAT D'ARRENDAMENT AMB OPCIÓ DE COMPRA (Lot 5, sublot 5,7 ACM)</t>
  </si>
  <si>
    <t>ALPHABET ESPAÑA FLEET MANAGEMENT SA</t>
  </si>
  <si>
    <t>51-2018</t>
  </si>
  <si>
    <t>2018/13242</t>
  </si>
  <si>
    <t>OBRES DE RESTAURACIO DE LA TORRE GABRIEL FOLCHER</t>
  </si>
  <si>
    <t>52-2018</t>
  </si>
  <si>
    <t>2019/5470</t>
  </si>
  <si>
    <t>ACORD MARC DEL SERVEI D'ASSEGURANCES DE DANYS A EDIFICIS I INSTAL·LACIONS DE L'ASSOCIACIÓ CATALANA DE MUNICIPIS (ACM) EXP. 2017.06 AMB DESTINACIÓ A LES ENTITATS LOCALS DE CATALUNYA</t>
  </si>
  <si>
    <t>SEGUROS CATALANA OCCIDENTE, SA DE SEGUROS Y REASEGURADOS, SOCIEDAD UNIPERSONAL</t>
  </si>
  <si>
    <t>JGL 14/03/2019</t>
  </si>
  <si>
    <t>JGL 28/11/2019</t>
  </si>
  <si>
    <t>JGL 12/12/2019</t>
  </si>
  <si>
    <t>JGL 08/08/2019</t>
  </si>
  <si>
    <t>JGL 11/04/2019</t>
  </si>
  <si>
    <t>Dcret 19/02/2019  Ratificat JGL 21/02/2019</t>
  </si>
  <si>
    <t>JGL 06/06/2019</t>
  </si>
  <si>
    <t>JGL 28/02/2019</t>
  </si>
  <si>
    <t>JGL 16/08/2019</t>
  </si>
  <si>
    <t>JGL 21/03/2019</t>
  </si>
  <si>
    <t>JGL 13/08/2019</t>
  </si>
  <si>
    <t>JGL 28/03/2019</t>
  </si>
  <si>
    <t>JGL 19/09/2019</t>
  </si>
  <si>
    <t>JGL 16/05/2019</t>
  </si>
  <si>
    <t>JGL 11/07/2019</t>
  </si>
  <si>
    <t>JGL 26/09/2019</t>
  </si>
  <si>
    <t>JGL 16/09/2019 (DECRETO ALCALDIA)</t>
  </si>
  <si>
    <t>JGL 01/08/2019</t>
  </si>
  <si>
    <t>JGL 04/07/2019</t>
  </si>
  <si>
    <t>JGL 23/05/2019</t>
  </si>
  <si>
    <t>JGL 31/10/2019</t>
  </si>
  <si>
    <t>JGL 03/10/2019</t>
  </si>
  <si>
    <t>3-2019</t>
  </si>
  <si>
    <t>2019/39</t>
  </si>
  <si>
    <t xml:space="preserve">TÉCNICA ELECTROACÚSTICA  CONSULTORÍA ESCÉNICA Y SERVICIOS AUDIOVISUALES, SL </t>
  </si>
  <si>
    <t>SUBMINISTRAMENT PER LA INSTAL·LACIÓ D'EQUIPAMENT D'AUDIOVISUALS I DE VEUS I DADES A LA SALA POLIVALENT FASE II DE VISTA ALEGRE DE CASTELLDEFELS</t>
  </si>
  <si>
    <t>JGL 21/05/2019</t>
  </si>
  <si>
    <t>32320000-2
32321000-9
32321100-0
32321200-1</t>
  </si>
  <si>
    <t>JGL 12/09/2019</t>
  </si>
  <si>
    <t>33-2018</t>
  </si>
  <si>
    <t>2018/8150</t>
  </si>
  <si>
    <t>VORACYS, SL</t>
  </si>
  <si>
    <t>OBRES PARC CORREDERA</t>
  </si>
  <si>
    <t>JGL 22/11/2018</t>
  </si>
  <si>
    <t>45112711-2</t>
  </si>
  <si>
    <t>37-2018</t>
  </si>
  <si>
    <t>2018/8149</t>
  </si>
  <si>
    <t>JGL 10/01/2019</t>
  </si>
  <si>
    <t>CONSTRUCCIONS, ARIDS I FORMIGONS, SA</t>
  </si>
  <si>
    <t>OBRES DE REFORMA PISTA MULTIESPORTIVA AV. POAL, 23</t>
  </si>
  <si>
    <t>45212220-4</t>
  </si>
  <si>
    <t>2-2019</t>
  </si>
  <si>
    <t>2019/2715</t>
  </si>
  <si>
    <t>JGL 25/07/2019</t>
  </si>
  <si>
    <t>CIVIL STONE, SLU</t>
  </si>
  <si>
    <t>OBRES DEL PROJECTE BÀSIC I EXECUTIU DEL PARC DEL FONDO DE CA N'AYMERICH DE CASTELLDEFELS</t>
  </si>
  <si>
    <t>11-2019</t>
  </si>
  <si>
    <t>2019/3654</t>
  </si>
  <si>
    <t xml:space="preserve">HERCAL DIGGERS, SL </t>
  </si>
  <si>
    <t>OBRES ROTONDA LOLA ANGLADA</t>
  </si>
  <si>
    <t>45233140-2</t>
  </si>
  <si>
    <t>30-2019</t>
  </si>
  <si>
    <t>2019/3948</t>
  </si>
  <si>
    <t>JGL 18/07/2019</t>
  </si>
  <si>
    <t>MON VERTICAL, SLU</t>
  </si>
  <si>
    <t>OBRES DE REFORMA DE LA COBERTA DE L'ESCOLA BRESSOL "LA MUNTANYETA" DE CASTELLDEFELS</t>
  </si>
  <si>
    <t>45214200-2</t>
  </si>
  <si>
    <t>31-2019</t>
  </si>
  <si>
    <t>2019/3737</t>
  </si>
  <si>
    <t xml:space="preserve">SOLUTIOMA, SL </t>
  </si>
  <si>
    <t>OBRA DEL PROJECTE D'ESTABILITZACIÓ I PROTECCIÓ DELS DESPRENIMENTS PROVINENTS DEL VESSANT SUD OEST DE LA SERRA DE COVAFUMADA DE CASTELLDEFELS</t>
  </si>
  <si>
    <t>Contractes majors: 11,35%</t>
  </si>
  <si>
    <t>Contractes menors:  9,05%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</si>
</sst>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\ &quot;€&quot;"/>
    <numFmt numFmtId="165" formatCode="#,##0.00\ &quot;€&quot;"/>
    <numFmt numFmtId="166" formatCode="0.0%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rgb="FF000000"/>
      <name val="Arial"/>
      <family val="2"/>
    </font>
    <font>
      <b/>
      <sz val="12"/>
      <color theme="1" tint="0.249977111117893"/>
      <name val="Arial"/>
      <family val="2"/>
    </font>
    <font>
      <sz val="12"/>
      <color theme="1" tint="0.249977111117893"/>
      <name val="Arial"/>
      <family val="2"/>
    </font>
    <font>
      <sz val="10"/>
      <color theme="1" tint="0.249977111117893"/>
      <name val="Arial"/>
      <family val="2"/>
    </font>
    <font>
      <b/>
      <sz val="10"/>
      <color theme="1" tint="0.249977111117893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b/>
      <sz val="14"/>
      <color theme="1"/>
      <name val="Arial"/>
      <family val="2"/>
    </font>
    <font>
      <sz val="10"/>
      <color theme="0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1"/>
      <color theme="1" tint="0.249977111117893"/>
      <name val="Arial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charset val="1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0"/>
      <color indexed="8"/>
      <name val="Calibri"/>
      <family val="2"/>
    </font>
    <font>
      <sz val="9"/>
      <name val="Calibri"/>
      <family val="2"/>
    </font>
    <font>
      <i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2"/>
        <bgColor indexed="64"/>
      </patternFill>
    </fill>
  </fills>
  <borders count="43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theme="0" tint="-0.34998626667073579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34998626667073579"/>
      </right>
      <top/>
      <bottom style="thin">
        <color theme="0" tint="-0.24994659260841701"/>
      </bottom>
      <diagonal/>
    </border>
    <border>
      <left style="medium">
        <color theme="0" tint="-0.34998626667073579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4659260841701"/>
      </left>
      <right style="medium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/>
    <xf numFmtId="0" fontId="31" fillId="0" borderId="0"/>
    <xf numFmtId="0" fontId="30" fillId="0" borderId="0"/>
  </cellStyleXfs>
  <cellXfs count="197"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2" fontId="2" fillId="0" borderId="0" xfId="1" applyNumberFormat="1" applyFont="1" applyBorder="1" applyAlignment="1">
      <alignment horizontal="right" vertical="center"/>
    </xf>
    <xf numFmtId="8" fontId="0" fillId="0" borderId="0" xfId="0" applyNumberFormat="1"/>
    <xf numFmtId="0" fontId="3" fillId="0" borderId="0" xfId="0" applyFont="1" applyAlignment="1">
      <alignment horizontal="center" vertical="center"/>
    </xf>
    <xf numFmtId="0" fontId="0" fillId="0" borderId="0" xfId="0" applyFill="1"/>
    <xf numFmtId="2" fontId="0" fillId="0" borderId="0" xfId="0" applyNumberFormat="1" applyFill="1" applyAlignment="1">
      <alignment horizontal="center"/>
    </xf>
    <xf numFmtId="164" fontId="0" fillId="0" borderId="0" xfId="0" applyNumberFormat="1"/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vertical="center"/>
    </xf>
    <xf numFmtId="0" fontId="0" fillId="0" borderId="0" xfId="0" applyFont="1" applyBorder="1" applyAlignment="1">
      <alignment horizontal="left" indent="1"/>
    </xf>
    <xf numFmtId="0" fontId="2" fillId="0" borderId="0" xfId="0" applyFont="1" applyBorder="1" applyAlignment="1">
      <alignment horizontal="left"/>
    </xf>
    <xf numFmtId="2" fontId="0" fillId="0" borderId="0" xfId="1" applyNumberFormat="1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166" fontId="0" fillId="0" borderId="0" xfId="1" applyNumberFormat="1" applyFont="1" applyAlignment="1">
      <alignment horizontal="center"/>
    </xf>
    <xf numFmtId="2" fontId="0" fillId="0" borderId="0" xfId="2" applyNumberFormat="1" applyFont="1" applyAlignment="1">
      <alignment horizontal="center"/>
    </xf>
    <xf numFmtId="2" fontId="0" fillId="0" borderId="0" xfId="2" applyNumberFormat="1" applyFont="1"/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 indent="1"/>
    </xf>
    <xf numFmtId="0" fontId="10" fillId="0" borderId="0" xfId="0" applyFont="1" applyAlignment="1">
      <alignment horizontal="left" vertical="center" readingOrder="1"/>
    </xf>
    <xf numFmtId="0" fontId="13" fillId="0" borderId="0" xfId="0" applyFont="1" applyAlignment="1">
      <alignment vertical="top"/>
    </xf>
    <xf numFmtId="0" fontId="13" fillId="0" borderId="0" xfId="0" applyFont="1"/>
    <xf numFmtId="0" fontId="14" fillId="0" borderId="0" xfId="0" applyFont="1" applyAlignment="1">
      <alignment vertical="top"/>
    </xf>
    <xf numFmtId="0" fontId="16" fillId="0" borderId="0" xfId="0" applyFont="1"/>
    <xf numFmtId="0" fontId="17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vertical="center" wrapText="1"/>
    </xf>
    <xf numFmtId="0" fontId="17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6" fillId="0" borderId="0" xfId="0" applyFont="1" applyFill="1" applyBorder="1"/>
    <xf numFmtId="0" fontId="0" fillId="0" borderId="0" xfId="0" applyFill="1" applyBorder="1"/>
    <xf numFmtId="0" fontId="14" fillId="2" borderId="15" xfId="0" applyFont="1" applyFill="1" applyBorder="1" applyAlignment="1">
      <alignment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left" indent="3"/>
    </xf>
    <xf numFmtId="0" fontId="13" fillId="0" borderId="12" xfId="0" applyFont="1" applyBorder="1" applyAlignment="1">
      <alignment horizontal="left" vertical="center" indent="3"/>
    </xf>
    <xf numFmtId="0" fontId="20" fillId="0" borderId="0" xfId="0" applyFont="1"/>
    <xf numFmtId="0" fontId="0" fillId="0" borderId="0" xfId="0" applyAlignment="1">
      <alignment horizontal="center"/>
    </xf>
    <xf numFmtId="0" fontId="11" fillId="3" borderId="0" xfId="0" applyFont="1" applyFill="1" applyAlignment="1">
      <alignment horizontal="center"/>
    </xf>
    <xf numFmtId="0" fontId="9" fillId="3" borderId="0" xfId="0" applyFont="1" applyFill="1"/>
    <xf numFmtId="0" fontId="9" fillId="0" borderId="14" xfId="0" applyFont="1" applyFill="1" applyBorder="1" applyAlignment="1">
      <alignment vertical="center"/>
    </xf>
    <xf numFmtId="2" fontId="9" fillId="0" borderId="0" xfId="0" applyNumberFormat="1" applyFont="1" applyAlignment="1">
      <alignment horizontal="center"/>
    </xf>
    <xf numFmtId="0" fontId="9" fillId="0" borderId="14" xfId="0" applyFont="1" applyBorder="1" applyAlignment="1">
      <alignment vertical="center"/>
    </xf>
    <xf numFmtId="2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12" xfId="0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right" vertical="center" indent="1"/>
    </xf>
    <xf numFmtId="0" fontId="22" fillId="0" borderId="16" xfId="0" applyFont="1" applyBorder="1" applyAlignment="1">
      <alignment horizontal="left" vertical="center" indent="3"/>
    </xf>
    <xf numFmtId="0" fontId="22" fillId="0" borderId="16" xfId="0" applyFont="1" applyBorder="1" applyAlignment="1">
      <alignment horizontal="center" vertical="center"/>
    </xf>
    <xf numFmtId="164" fontId="22" fillId="0" borderId="0" xfId="0" applyNumberFormat="1" applyFont="1" applyFill="1" applyBorder="1" applyAlignment="1">
      <alignment horizontal="right" vertical="center" indent="1"/>
    </xf>
    <xf numFmtId="0" fontId="9" fillId="0" borderId="12" xfId="0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right" indent="1"/>
    </xf>
    <xf numFmtId="0" fontId="18" fillId="0" borderId="0" xfId="0" applyFont="1" applyAlignment="1">
      <alignment vertical="center"/>
    </xf>
    <xf numFmtId="0" fontId="22" fillId="0" borderId="0" xfId="0" applyFont="1" applyBorder="1" applyAlignment="1">
      <alignment horizontal="left" vertical="center" indent="3"/>
    </xf>
    <xf numFmtId="164" fontId="22" fillId="0" borderId="0" xfId="0" applyNumberFormat="1" applyFont="1" applyBorder="1" applyAlignment="1">
      <alignment horizontal="right" vertical="center" indent="1"/>
    </xf>
    <xf numFmtId="166" fontId="21" fillId="0" borderId="0" xfId="1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 indent="3"/>
    </xf>
    <xf numFmtId="0" fontId="22" fillId="0" borderId="17" xfId="0" applyFont="1" applyBorder="1" applyAlignment="1">
      <alignment horizontal="left" vertical="center" indent="3"/>
    </xf>
    <xf numFmtId="0" fontId="9" fillId="0" borderId="0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left" vertical="center" indent="3"/>
    </xf>
    <xf numFmtId="0" fontId="9" fillId="0" borderId="19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22" xfId="0" applyFont="1" applyFill="1" applyBorder="1" applyAlignment="1">
      <alignment vertical="center"/>
    </xf>
    <xf numFmtId="0" fontId="22" fillId="0" borderId="23" xfId="0" applyFont="1" applyFill="1" applyBorder="1" applyAlignment="1">
      <alignment vertical="center"/>
    </xf>
    <xf numFmtId="0" fontId="22" fillId="0" borderId="24" xfId="0" applyFont="1" applyBorder="1" applyAlignment="1">
      <alignment horizontal="center" vertical="center"/>
    </xf>
    <xf numFmtId="0" fontId="22" fillId="0" borderId="18" xfId="0" applyFont="1" applyFill="1" applyBorder="1" applyAlignment="1">
      <alignment vertical="center" wrapText="1"/>
    </xf>
    <xf numFmtId="0" fontId="24" fillId="3" borderId="0" xfId="0" applyFont="1" applyFill="1" applyBorder="1" applyAlignment="1">
      <alignment horizontal="center" vertical="center" wrapText="1"/>
    </xf>
    <xf numFmtId="6" fontId="5" fillId="0" borderId="0" xfId="0" applyNumberFormat="1" applyFont="1"/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wrapText="1"/>
    </xf>
    <xf numFmtId="0" fontId="0" fillId="0" borderId="37" xfId="0" applyBorder="1" applyAlignment="1">
      <alignment horizontal="left"/>
    </xf>
    <xf numFmtId="0" fontId="0" fillId="0" borderId="0" xfId="0" applyNumberFormat="1" applyBorder="1" applyAlignment="1">
      <alignment horizontal="center"/>
    </xf>
    <xf numFmtId="4" fontId="0" fillId="0" borderId="38" xfId="0" applyNumberFormat="1" applyBorder="1"/>
    <xf numFmtId="4" fontId="0" fillId="4" borderId="38" xfId="0" applyNumberFormat="1" applyFill="1" applyBorder="1"/>
    <xf numFmtId="0" fontId="0" fillId="0" borderId="39" xfId="0" applyBorder="1" applyAlignment="1">
      <alignment horizontal="left"/>
    </xf>
    <xf numFmtId="0" fontId="0" fillId="0" borderId="40" xfId="0" applyNumberFormat="1" applyBorder="1" applyAlignment="1">
      <alignment horizontal="center"/>
    </xf>
    <xf numFmtId="4" fontId="0" fillId="0" borderId="41" xfId="0" applyNumberFormat="1" applyBorder="1"/>
    <xf numFmtId="0" fontId="2" fillId="0" borderId="34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40" xfId="0" applyBorder="1"/>
    <xf numFmtId="0" fontId="28" fillId="0" borderId="0" xfId="0" applyFont="1" applyAlignment="1">
      <alignment vertical="center" wrapText="1"/>
    </xf>
    <xf numFmtId="49" fontId="28" fillId="0" borderId="0" xfId="0" applyNumberFormat="1" applyFont="1" applyAlignment="1">
      <alignment vertical="center" wrapText="1"/>
    </xf>
    <xf numFmtId="49" fontId="28" fillId="0" borderId="0" xfId="0" applyNumberFormat="1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165" fontId="28" fillId="0" borderId="0" xfId="0" applyNumberFormat="1" applyFont="1" applyAlignment="1">
      <alignment vertical="center" wrapText="1"/>
    </xf>
    <xf numFmtId="0" fontId="28" fillId="0" borderId="42" xfId="0" quotePrefix="1" applyFont="1" applyBorder="1" applyAlignment="1">
      <alignment horizontal="center" vertical="center" wrapText="1"/>
    </xf>
    <xf numFmtId="14" fontId="28" fillId="0" borderId="42" xfId="0" quotePrefix="1" applyNumberFormat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vertical="center" wrapText="1"/>
    </xf>
    <xf numFmtId="49" fontId="28" fillId="0" borderId="42" xfId="0" applyNumberFormat="1" applyFont="1" applyFill="1" applyBorder="1" applyAlignment="1">
      <alignment vertical="center" wrapText="1"/>
    </xf>
    <xf numFmtId="165" fontId="28" fillId="0" borderId="42" xfId="0" quotePrefix="1" applyNumberFormat="1" applyFont="1" applyFill="1" applyBorder="1" applyAlignment="1">
      <alignment horizontal="center" vertical="center" wrapText="1"/>
    </xf>
    <xf numFmtId="0" fontId="28" fillId="0" borderId="42" xfId="0" applyFont="1" applyBorder="1" applyAlignment="1">
      <alignment vertical="center" wrapText="1"/>
    </xf>
    <xf numFmtId="165" fontId="28" fillId="0" borderId="42" xfId="0" quotePrefix="1" applyNumberFormat="1" applyFont="1" applyBorder="1" applyAlignment="1">
      <alignment horizontal="center" vertical="center" wrapText="1"/>
    </xf>
    <xf numFmtId="0" fontId="28" fillId="0" borderId="42" xfId="0" applyFont="1" applyBorder="1" applyAlignment="1">
      <alignment horizontal="left" vertical="center" wrapText="1"/>
    </xf>
    <xf numFmtId="8" fontId="28" fillId="0" borderId="42" xfId="0" applyNumberFormat="1" applyFont="1" applyBorder="1" applyAlignment="1">
      <alignment horizontal="center" vertical="center" wrapText="1"/>
    </xf>
    <xf numFmtId="8" fontId="28" fillId="0" borderId="42" xfId="3" applyNumberFormat="1" applyFont="1" applyFill="1" applyBorder="1" applyAlignment="1">
      <alignment horizontal="center" vertical="center" wrapText="1"/>
    </xf>
    <xf numFmtId="165" fontId="28" fillId="0" borderId="0" xfId="0" applyNumberFormat="1" applyFont="1" applyBorder="1" applyAlignment="1">
      <alignment vertical="center" wrapText="1"/>
    </xf>
    <xf numFmtId="165" fontId="9" fillId="0" borderId="19" xfId="0" applyNumberFormat="1" applyFont="1" applyFill="1" applyBorder="1" applyAlignment="1">
      <alignment horizontal="right" vertical="center" indent="1"/>
    </xf>
    <xf numFmtId="165" fontId="9" fillId="0" borderId="0" xfId="0" applyNumberFormat="1" applyFont="1" applyFill="1" applyBorder="1" applyAlignment="1">
      <alignment horizontal="right" vertical="center" indent="1"/>
    </xf>
    <xf numFmtId="165" fontId="22" fillId="0" borderId="17" xfId="0" applyNumberFormat="1" applyFont="1" applyBorder="1" applyAlignment="1">
      <alignment horizontal="right" vertical="center" indent="1"/>
    </xf>
    <xf numFmtId="10" fontId="21" fillId="0" borderId="0" xfId="1" applyNumberFormat="1" applyFont="1" applyBorder="1" applyAlignment="1">
      <alignment horizontal="right" vertical="center"/>
    </xf>
    <xf numFmtId="10" fontId="21" fillId="0" borderId="17" xfId="1" applyNumberFormat="1" applyFont="1" applyBorder="1" applyAlignment="1">
      <alignment horizontal="right" vertical="center"/>
    </xf>
    <xf numFmtId="10" fontId="16" fillId="0" borderId="0" xfId="0" applyNumberFormat="1" applyFont="1"/>
    <xf numFmtId="165" fontId="9" fillId="0" borderId="12" xfId="0" applyNumberFormat="1" applyFont="1" applyFill="1" applyBorder="1" applyAlignment="1">
      <alignment horizontal="right" vertical="center" indent="1"/>
    </xf>
    <xf numFmtId="165" fontId="22" fillId="0" borderId="16" xfId="0" applyNumberFormat="1" applyFont="1" applyBorder="1" applyAlignment="1">
      <alignment horizontal="right" vertical="center" indent="1"/>
    </xf>
    <xf numFmtId="165" fontId="22" fillId="0" borderId="0" xfId="0" applyNumberFormat="1" applyFont="1" applyFill="1" applyBorder="1" applyAlignment="1">
      <alignment horizontal="right" vertical="center" indent="1"/>
    </xf>
    <xf numFmtId="10" fontId="21" fillId="0" borderId="12" xfId="1" applyNumberFormat="1" applyFont="1" applyBorder="1" applyAlignment="1">
      <alignment horizontal="right" vertical="center"/>
    </xf>
    <xf numFmtId="10" fontId="21" fillId="0" borderId="16" xfId="1" applyNumberFormat="1" applyFont="1" applyBorder="1" applyAlignment="1">
      <alignment horizontal="right" vertical="center"/>
    </xf>
    <xf numFmtId="165" fontId="9" fillId="0" borderId="12" xfId="0" applyNumberFormat="1" applyFont="1" applyFill="1" applyBorder="1" applyAlignment="1">
      <alignment horizontal="right" indent="1"/>
    </xf>
    <xf numFmtId="165" fontId="9" fillId="0" borderId="0" xfId="0" applyNumberFormat="1" applyFont="1" applyFill="1" applyBorder="1" applyAlignment="1">
      <alignment horizontal="right" indent="1"/>
    </xf>
    <xf numFmtId="10" fontId="21" fillId="0" borderId="12" xfId="1" applyNumberFormat="1" applyFont="1" applyBorder="1" applyAlignment="1">
      <alignment horizontal="right"/>
    </xf>
    <xf numFmtId="10" fontId="21" fillId="0" borderId="9" xfId="1" applyNumberFormat="1" applyFont="1" applyBorder="1" applyAlignment="1">
      <alignment horizontal="right" vertical="center"/>
    </xf>
    <xf numFmtId="10" fontId="21" fillId="0" borderId="26" xfId="1" applyNumberFormat="1" applyFont="1" applyBorder="1" applyAlignment="1">
      <alignment horizontal="right" vertical="center"/>
    </xf>
    <xf numFmtId="165" fontId="9" fillId="0" borderId="4" xfId="0" applyNumberFormat="1" applyFont="1" applyFill="1" applyBorder="1" applyAlignment="1">
      <alignment vertical="center"/>
    </xf>
    <xf numFmtId="165" fontId="22" fillId="0" borderId="25" xfId="0" applyNumberFormat="1" applyFont="1" applyFill="1" applyBorder="1" applyAlignment="1">
      <alignment vertical="center"/>
    </xf>
    <xf numFmtId="10" fontId="0" fillId="0" borderId="0" xfId="0" applyNumberFormat="1"/>
    <xf numFmtId="10" fontId="21" fillId="0" borderId="20" xfId="1" applyNumberFormat="1" applyFont="1" applyBorder="1" applyAlignment="1">
      <alignment horizontal="right" vertical="center"/>
    </xf>
    <xf numFmtId="10" fontId="21" fillId="0" borderId="27" xfId="1" applyNumberFormat="1" applyFont="1" applyBorder="1" applyAlignment="1">
      <alignment horizontal="right" vertical="center"/>
    </xf>
    <xf numFmtId="8" fontId="9" fillId="0" borderId="14" xfId="0" applyNumberFormat="1" applyFont="1" applyFill="1" applyBorder="1" applyAlignment="1">
      <alignment vertical="center"/>
    </xf>
    <xf numFmtId="8" fontId="12" fillId="3" borderId="0" xfId="0" applyNumberFormat="1" applyFont="1" applyFill="1" applyAlignment="1">
      <alignment horizontal="center" wrapText="1"/>
    </xf>
    <xf numFmtId="49" fontId="28" fillId="0" borderId="42" xfId="0" applyNumberFormat="1" applyFont="1" applyBorder="1" applyAlignment="1">
      <alignment vertical="center" wrapText="1"/>
    </xf>
    <xf numFmtId="165" fontId="28" fillId="0" borderId="42" xfId="5" quotePrefix="1" applyNumberFormat="1" applyFont="1" applyFill="1" applyBorder="1" applyAlignment="1">
      <alignment horizontal="center" vertical="center" wrapText="1"/>
    </xf>
    <xf numFmtId="0" fontId="35" fillId="0" borderId="42" xfId="0" applyFont="1" applyFill="1" applyBorder="1" applyAlignment="1">
      <alignment horizontal="center" vertical="center" wrapText="1"/>
    </xf>
    <xf numFmtId="0" fontId="28" fillId="0" borderId="42" xfId="0" applyFont="1" applyBorder="1" applyAlignment="1">
      <alignment wrapText="1"/>
    </xf>
    <xf numFmtId="0" fontId="28" fillId="0" borderId="42" xfId="0" applyFont="1" applyFill="1" applyBorder="1" applyAlignment="1">
      <alignment horizontal="center" vertical="center" wrapText="1"/>
    </xf>
    <xf numFmtId="1" fontId="28" fillId="0" borderId="42" xfId="0" quotePrefix="1" applyNumberFormat="1" applyFont="1" applyFill="1" applyBorder="1" applyAlignment="1">
      <alignment horizontal="center" vertical="center" wrapText="1"/>
    </xf>
    <xf numFmtId="49" fontId="29" fillId="0" borderId="0" xfId="0" applyNumberFormat="1" applyFont="1" applyAlignment="1">
      <alignment horizontal="center" vertical="center" wrapText="1"/>
    </xf>
    <xf numFmtId="0" fontId="25" fillId="2" borderId="42" xfId="0" applyFont="1" applyFill="1" applyBorder="1" applyAlignment="1">
      <alignment horizontal="center" vertical="center" wrapText="1"/>
    </xf>
    <xf numFmtId="0" fontId="26" fillId="2" borderId="42" xfId="0" applyFont="1" applyFill="1" applyBorder="1" applyAlignment="1">
      <alignment horizontal="center" vertical="center" wrapText="1"/>
    </xf>
    <xf numFmtId="4" fontId="27" fillId="2" borderId="42" xfId="0" applyNumberFormat="1" applyFont="1" applyFill="1" applyBorder="1" applyAlignment="1">
      <alignment horizontal="center" vertical="center" wrapText="1"/>
    </xf>
    <xf numFmtId="0" fontId="26" fillId="2" borderId="42" xfId="0" applyNumberFormat="1" applyFont="1" applyFill="1" applyBorder="1" applyAlignment="1">
      <alignment horizontal="center" vertical="center" wrapText="1"/>
    </xf>
    <xf numFmtId="49" fontId="29" fillId="5" borderId="42" xfId="0" applyNumberFormat="1" applyFont="1" applyFill="1" applyBorder="1" applyAlignment="1">
      <alignment horizontal="center" vertical="center" wrapText="1"/>
    </xf>
    <xf numFmtId="0" fontId="28" fillId="0" borderId="42" xfId="0" applyFont="1" applyBorder="1" applyAlignment="1">
      <alignment horizontal="justify" vertical="center"/>
    </xf>
    <xf numFmtId="0" fontId="28" fillId="0" borderId="42" xfId="5" applyFont="1" applyBorder="1" applyAlignment="1">
      <alignment horizontal="left" vertical="center" wrapText="1"/>
    </xf>
    <xf numFmtId="44" fontId="28" fillId="0" borderId="42" xfId="0" quotePrefix="1" applyNumberFormat="1" applyFont="1" applyBorder="1" applyAlignment="1">
      <alignment horizontal="center" vertical="center" wrapText="1"/>
    </xf>
    <xf numFmtId="8" fontId="28" fillId="0" borderId="0" xfId="0" applyNumberFormat="1" applyFont="1" applyBorder="1" applyAlignment="1">
      <alignment vertical="center" wrapText="1"/>
    </xf>
    <xf numFmtId="14" fontId="28" fillId="0" borderId="42" xfId="0" quotePrefix="1" applyNumberFormat="1" applyFont="1" applyFill="1" applyBorder="1" applyAlignment="1">
      <alignment horizontal="left" vertical="center" wrapText="1"/>
    </xf>
    <xf numFmtId="0" fontId="28" fillId="0" borderId="42" xfId="0" applyFont="1" applyBorder="1" applyAlignment="1">
      <alignment horizontal="center" vertical="center" wrapText="1"/>
    </xf>
    <xf numFmtId="8" fontId="28" fillId="0" borderId="42" xfId="5" applyNumberFormat="1" applyFont="1" applyBorder="1" applyAlignment="1">
      <alignment horizontal="center" vertical="center" wrapText="1"/>
    </xf>
    <xf numFmtId="0" fontId="0" fillId="0" borderId="42" xfId="0" applyBorder="1" applyAlignment="1">
      <alignment horizontal="center"/>
    </xf>
    <xf numFmtId="165" fontId="28" fillId="0" borderId="42" xfId="0" applyNumberFormat="1" applyFont="1" applyBorder="1" applyAlignment="1">
      <alignment horizontal="center" vertical="center" wrapText="1"/>
    </xf>
    <xf numFmtId="14" fontId="28" fillId="0" borderId="42" xfId="0" applyNumberFormat="1" applyFont="1" applyFill="1" applyBorder="1" applyAlignment="1">
      <alignment horizontal="center" vertical="center" wrapText="1"/>
    </xf>
    <xf numFmtId="0" fontId="30" fillId="0" borderId="28" xfId="0" applyFont="1" applyBorder="1" applyAlignment="1">
      <alignment vertical="center"/>
    </xf>
    <xf numFmtId="3" fontId="30" fillId="0" borderId="5" xfId="2" applyNumberFormat="1" applyFont="1" applyBorder="1" applyAlignment="1">
      <alignment horizontal="right" vertical="center" indent="1"/>
    </xf>
    <xf numFmtId="165" fontId="30" fillId="0" borderId="4" xfId="0" applyNumberFormat="1" applyFont="1" applyBorder="1" applyAlignment="1">
      <alignment vertical="center"/>
    </xf>
    <xf numFmtId="166" fontId="36" fillId="0" borderId="33" xfId="1" applyNumberFormat="1" applyFont="1" applyBorder="1" applyAlignment="1">
      <alignment horizontal="center" vertical="center"/>
    </xf>
    <xf numFmtId="0" fontId="30" fillId="0" borderId="29" xfId="0" applyFont="1" applyBorder="1" applyAlignment="1">
      <alignment vertical="center"/>
    </xf>
    <xf numFmtId="0" fontId="30" fillId="0" borderId="29" xfId="0" applyFont="1" applyFill="1" applyBorder="1" applyAlignment="1">
      <alignment vertical="center"/>
    </xf>
    <xf numFmtId="0" fontId="37" fillId="0" borderId="30" xfId="0" applyFont="1" applyFill="1" applyBorder="1" applyAlignment="1">
      <alignment vertical="center"/>
    </xf>
    <xf numFmtId="3" fontId="37" fillId="0" borderId="32" xfId="2" applyNumberFormat="1" applyFont="1" applyBorder="1" applyAlignment="1">
      <alignment horizontal="right" vertical="center" indent="1"/>
    </xf>
    <xf numFmtId="165" fontId="37" fillId="0" borderId="32" xfId="0" applyNumberFormat="1" applyFont="1" applyBorder="1" applyAlignment="1">
      <alignment vertical="center"/>
    </xf>
    <xf numFmtId="166" fontId="38" fillId="0" borderId="32" xfId="1" applyNumberFormat="1" applyFont="1" applyBorder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left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0" fontId="22" fillId="3" borderId="12" xfId="0" applyFont="1" applyFill="1" applyBorder="1" applyAlignment="1">
      <alignment horizontal="center" vertical="center"/>
    </xf>
    <xf numFmtId="0" fontId="22" fillId="3" borderId="13" xfId="0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8" fillId="0" borderId="42" xfId="0" applyFont="1" applyFill="1" applyBorder="1" applyAlignment="1">
      <alignment horizontal="center" vertical="center" wrapText="1"/>
    </xf>
    <xf numFmtId="49" fontId="29" fillId="5" borderId="42" xfId="5" applyNumberFormat="1" applyFont="1" applyFill="1" applyBorder="1" applyAlignment="1">
      <alignment horizontal="center" vertical="center" wrapText="1"/>
    </xf>
    <xf numFmtId="14" fontId="28" fillId="0" borderId="42" xfId="5" quotePrefix="1" applyNumberFormat="1" applyFont="1" applyFill="1" applyBorder="1" applyAlignment="1">
      <alignment horizontal="center" vertical="center" wrapText="1"/>
    </xf>
    <xf numFmtId="0" fontId="28" fillId="0" borderId="42" xfId="5" applyFont="1" applyFill="1" applyBorder="1" applyAlignment="1">
      <alignment horizontal="center" vertical="center" wrapText="1"/>
    </xf>
    <xf numFmtId="49" fontId="29" fillId="5" borderId="42" xfId="0" applyNumberFormat="1" applyFont="1" applyFill="1" applyBorder="1" applyAlignment="1">
      <alignment horizontal="center" vertical="center" wrapText="1"/>
    </xf>
    <xf numFmtId="14" fontId="28" fillId="0" borderId="42" xfId="0" quotePrefix="1" applyNumberFormat="1" applyFont="1" applyFill="1" applyBorder="1" applyAlignment="1">
      <alignment horizontal="center" vertical="center" wrapText="1"/>
    </xf>
    <xf numFmtId="1" fontId="28" fillId="0" borderId="42" xfId="0" quotePrefix="1" applyNumberFormat="1" applyFont="1" applyFill="1" applyBorder="1" applyAlignment="1">
      <alignment horizontal="center" vertical="center" wrapText="1"/>
    </xf>
    <xf numFmtId="0" fontId="28" fillId="0" borderId="42" xfId="0" quotePrefix="1" applyFont="1" applyBorder="1" applyAlignment="1">
      <alignment horizontal="center" vertical="center" wrapText="1"/>
    </xf>
  </cellXfs>
  <cellStyles count="6">
    <cellStyle name="Excel Built-in Normal" xfId="4"/>
    <cellStyle name="Millares" xfId="2" builtinId="3"/>
    <cellStyle name="Normal" xfId="0" builtinId="0"/>
    <cellStyle name="Normal 2" xfId="3"/>
    <cellStyle name="Normal 5" xfId="5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76924759405074"/>
          <c:y val="0.26236949547973171"/>
          <c:w val="0.40640660542432194"/>
          <c:h val="0.67734434237386998"/>
        </c:manualLayout>
      </c:layout>
      <c:pieChart>
        <c:varyColors val="1"/>
        <c:ser>
          <c:idx val="0"/>
          <c:order val="0"/>
          <c:spPr>
            <a:ln>
              <a:solidFill>
                <a:schemeClr val="accent1"/>
              </a:solidFill>
            </a:ln>
          </c:spPr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</c:spPr>
          </c:dPt>
          <c:dPt>
            <c:idx val="1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accent1"/>
                </a:solidFill>
              </a:ln>
            </c:spPr>
          </c:dPt>
          <c:dPt>
            <c:idx val="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</c:spPr>
          </c:dPt>
          <c:dLbls>
            <c:dLbl>
              <c:idx val="0"/>
              <c:layout>
                <c:manualLayout>
                  <c:x val="4.0745688038995129E-2"/>
                  <c:y val="-2.1822596382944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7717558032518661E-2"/>
                  <c:y val="-1.31573971121045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.16539757814364112"/>
                  <c:y val="-0.16429462887744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'Pressupost inicial'!$B$8:$B$10</c:f>
              <c:strCache>
                <c:ptCount val="3"/>
                <c:pt idx="0">
                  <c:v>Contractes majors: 28,83%</c:v>
                </c:pt>
                <c:pt idx="1">
                  <c:v>Contractes menors:  9,81%</c:v>
                </c:pt>
                <c:pt idx="2">
                  <c:v>Pressupost 2018</c:v>
                </c:pt>
              </c:strCache>
            </c:strRef>
          </c:cat>
          <c:val>
            <c:numRef>
              <c:f>'Pressupost inicial'!$C$8:$C$10</c:f>
              <c:numCache>
                <c:formatCode>"€"#,##0.00_);[Red]\("€"#,##0.00\)</c:formatCode>
                <c:ptCount val="3"/>
                <c:pt idx="0">
                  <c:v>19976990.252</c:v>
                </c:pt>
                <c:pt idx="1">
                  <c:v>6449766.7500000019</c:v>
                </c:pt>
                <c:pt idx="2">
                  <c:v>69293903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2972265966754151"/>
          <c:y val="0.7295195392242636"/>
          <c:w val="0.42583289588801393"/>
          <c:h val="0.22452537182852145"/>
        </c:manualLayout>
      </c:layout>
      <c:overlay val="0"/>
      <c:txPr>
        <a:bodyPr/>
        <a:lstStyle/>
        <a:p>
          <a:pPr>
            <a:defRPr sz="900" b="0">
              <a:latin typeface="Arial" panose="020B0604020202020204" pitchFamily="34" charset="0"/>
              <a:cs typeface="Arial" panose="020B0604020202020204" pitchFamily="34" charset="0"/>
            </a:defRPr>
          </a:pPr>
          <a:endParaRPr lang="ca-E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76924759405074"/>
          <c:y val="0.25311023622047246"/>
          <c:w val="0.40640660542432194"/>
          <c:h val="0.67734434237386998"/>
        </c:manualLayout>
      </c:layout>
      <c:pieChart>
        <c:varyColors val="1"/>
        <c:ser>
          <c:idx val="0"/>
          <c:order val="0"/>
          <c:spPr>
            <a:ln>
              <a:solidFill>
                <a:schemeClr val="accent1"/>
              </a:solidFill>
            </a:ln>
          </c:spPr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</c:spPr>
          </c:dPt>
          <c:dPt>
            <c:idx val="1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accent1"/>
                </a:solidFill>
              </a:ln>
            </c:spPr>
          </c:dPt>
          <c:dPt>
            <c:idx val="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</c:spPr>
          </c:dPt>
          <c:dLbls>
            <c:dLbl>
              <c:idx val="0"/>
              <c:layout>
                <c:manualLayout>
                  <c:x val="3.5375309417812306E-2"/>
                  <c:y val="-4.72123261249404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9989381019194012E-2"/>
                  <c:y val="2.0477357477289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.15371522309711286"/>
                  <c:y val="-0.1507035578885972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'Pressupost inicial'!$E$8:$E$10</c:f>
              <c:strCache>
                <c:ptCount val="3"/>
                <c:pt idx="0">
                  <c:v>Contractes majors: 11,35%</c:v>
                </c:pt>
                <c:pt idx="1">
                  <c:v>Contractes menors:  9,05%</c:v>
                </c:pt>
                <c:pt idx="2">
                  <c:v>Pressupost 2019</c:v>
                </c:pt>
              </c:strCache>
            </c:strRef>
          </c:cat>
          <c:val>
            <c:numRef>
              <c:f>'Pressupost inicial'!$F$8:$F$10</c:f>
              <c:numCache>
                <c:formatCode>"€"#,##0.00_);[Red]\("€"#,##0.00\)</c:formatCode>
                <c:ptCount val="3"/>
                <c:pt idx="0">
                  <c:v>7992073.3099999996</c:v>
                </c:pt>
                <c:pt idx="1">
                  <c:v>6371655.1699999999</c:v>
                </c:pt>
                <c:pt idx="2">
                  <c:v>70401914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4361154855643046"/>
          <c:y val="0.76192694663167104"/>
          <c:w val="0.43972178477690294"/>
          <c:h val="0.21063648293963255"/>
        </c:manualLayout>
      </c:layout>
      <c:overlay val="0"/>
      <c:txPr>
        <a:bodyPr/>
        <a:lstStyle/>
        <a:p>
          <a:pPr>
            <a:defRPr sz="900" b="0">
              <a:latin typeface="Arial" panose="020B0604020202020204" pitchFamily="34" charset="0"/>
              <a:cs typeface="Arial" panose="020B0604020202020204" pitchFamily="34" charset="0"/>
            </a:defRPr>
          </a:pPr>
          <a:endParaRPr lang="ca-E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744718385611635"/>
          <c:y val="0.19037351100343225"/>
          <c:w val="0.45628415300546449"/>
          <c:h val="0.77314814814814814"/>
        </c:manualLayout>
      </c:layout>
      <c:pieChart>
        <c:varyColors val="1"/>
        <c:ser>
          <c:idx val="0"/>
          <c:order val="0"/>
          <c:spPr>
            <a:ln>
              <a:solidFill>
                <a:schemeClr val="accent1">
                  <a:lumMod val="75000"/>
                </a:schemeClr>
              </a:solidFill>
            </a:ln>
          </c:spPr>
          <c:dPt>
            <c:idx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</c:spPr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</c:spPr>
          </c:dPt>
          <c:dPt>
            <c:idx val="2"/>
            <c:bubble3D val="0"/>
            <c:spPr>
              <a:solidFill>
                <a:schemeClr val="tx2"/>
              </a:solidFill>
              <a:ln>
                <a:solidFill>
                  <a:schemeClr val="accent1">
                    <a:lumMod val="75000"/>
                  </a:schemeClr>
                </a:solidFill>
              </a:ln>
            </c:spPr>
          </c:dPt>
          <c:dLbls>
            <c:dLbl>
              <c:idx val="0"/>
              <c:layout>
                <c:manualLayout>
                  <c:x val="6.6641404199475063E-2"/>
                  <c:y val="1.69276757072032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1892237855513961E-2"/>
                  <c:y val="-5.73268726024631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'Resum 2019'!$B$20:$B$22</c:f>
              <c:strCache>
                <c:ptCount val="3"/>
                <c:pt idx="0">
                  <c:v>Acord Marc: 10</c:v>
                </c:pt>
                <c:pt idx="1">
                  <c:v>Obert 21</c:v>
                </c:pt>
                <c:pt idx="2">
                  <c:v>Negociat: 1</c:v>
                </c:pt>
              </c:strCache>
            </c:strRef>
          </c:cat>
          <c:val>
            <c:numRef>
              <c:f>'Resum 2019'!$E$20:$E$22</c:f>
              <c:numCache>
                <c:formatCode>#,##0.00\ "€"</c:formatCode>
                <c:ptCount val="3"/>
                <c:pt idx="0">
                  <c:v>1995865.64</c:v>
                </c:pt>
                <c:pt idx="1">
                  <c:v>5947056.6299999999</c:v>
                </c:pt>
                <c:pt idx="2">
                  <c:v>49151.040000000001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2312916828019447"/>
          <c:y val="0.65308618523851836"/>
          <c:w val="0.20310033991652682"/>
          <c:h val="0.2620712084902430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64789628569156"/>
          <c:y val="0.20993499468480417"/>
          <c:w val="0.52393456631874502"/>
          <c:h val="0.77419884370123837"/>
        </c:manualLayout>
      </c:layout>
      <c:pieChart>
        <c:varyColors val="1"/>
        <c:ser>
          <c:idx val="0"/>
          <c:order val="0"/>
          <c:spPr>
            <a:ln>
              <a:solidFill>
                <a:schemeClr val="accent2">
                  <a:lumMod val="75000"/>
                </a:schemeClr>
              </a:solidFill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dPt>
          <c:dPt>
            <c:idx val="2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dPt>
          <c:dPt>
            <c:idx val="3"/>
            <c:bubble3D val="0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dPt>
          <c:dLbls>
            <c:dLbl>
              <c:idx val="0"/>
              <c:layout>
                <c:manualLayout>
                  <c:x val="-6.085845329939818E-3"/>
                  <c:y val="-1.65250849020216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1108247832657282E-2"/>
                  <c:y val="1.60791728990865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7.2046236644661837E-2"/>
                  <c:y val="-3.0893611416852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5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'Resum 2019'!$B$8:$B$11</c:f>
              <c:strCache>
                <c:ptCount val="4"/>
                <c:pt idx="0">
                  <c:v>Obres: 4</c:v>
                </c:pt>
                <c:pt idx="1">
                  <c:v>Serveis: 17</c:v>
                </c:pt>
                <c:pt idx="2">
                  <c:v>Subministrament: 8</c:v>
                </c:pt>
                <c:pt idx="3">
                  <c:v>Mixt: 3</c:v>
                </c:pt>
              </c:strCache>
            </c:strRef>
          </c:cat>
          <c:val>
            <c:numRef>
              <c:f>'Resum 2019'!$E$8:$E$11</c:f>
              <c:numCache>
                <c:formatCode>#,##0.00\ "€"</c:formatCode>
                <c:ptCount val="4"/>
                <c:pt idx="0">
                  <c:v>2475175.15</c:v>
                </c:pt>
                <c:pt idx="1">
                  <c:v>2529407.1800000002</c:v>
                </c:pt>
                <c:pt idx="2">
                  <c:v>1893004.81</c:v>
                </c:pt>
                <c:pt idx="3">
                  <c:v>1094486.17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0604883480474023"/>
          <c:y val="0.70374135051300402"/>
          <c:w val="0.29098247567538904"/>
          <c:h val="0.28391593096317508"/>
        </c:manualLayout>
      </c:layout>
      <c:overlay val="0"/>
      <c:txPr>
        <a:bodyPr/>
        <a:lstStyle/>
        <a:p>
          <a:pPr rtl="0">
            <a:defRPr sz="1000" b="0" i="0">
              <a:latin typeface="Arial" panose="020B0604020202020204" pitchFamily="34" charset="0"/>
              <a:cs typeface="Arial" panose="020B0604020202020204" pitchFamily="34" charset="0"/>
            </a:defRPr>
          </a:pPr>
          <a:endParaRPr lang="ca-E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http://172.16.1.126/Documentos/Document%20Library/Imatge%20corporativa/outlook%20horizontal.jpg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13</xdr:row>
      <xdr:rowOff>4762</xdr:rowOff>
    </xdr:from>
    <xdr:to>
      <xdr:col>3</xdr:col>
      <xdr:colOff>809625</xdr:colOff>
      <xdr:row>27</xdr:row>
      <xdr:rowOff>80962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904875</xdr:colOff>
      <xdr:row>12</xdr:row>
      <xdr:rowOff>171450</xdr:rowOff>
    </xdr:from>
    <xdr:to>
      <xdr:col>7</xdr:col>
      <xdr:colOff>628650</xdr:colOff>
      <xdr:row>27</xdr:row>
      <xdr:rowOff>57150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542925</xdr:colOff>
      <xdr:row>3</xdr:row>
      <xdr:rowOff>9525</xdr:rowOff>
    </xdr:from>
    <xdr:to>
      <xdr:col>8</xdr:col>
      <xdr:colOff>875266</xdr:colOff>
      <xdr:row>6</xdr:row>
      <xdr:rowOff>40500</xdr:rowOff>
    </xdr:to>
    <xdr:pic>
      <xdr:nvPicPr>
        <xdr:cNvPr id="4" name="Picture 22" descr="http://172.16.1.126/Documentos/Document%20Library/Imatge%20corporativa/outlook%20horizontal.jpg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7725" y="552450"/>
          <a:ext cx="2037316" cy="61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659130</xdr:colOff>
      <xdr:row>16</xdr:row>
      <xdr:rowOff>108584</xdr:rowOff>
    </xdr:from>
    <xdr:to>
      <xdr:col>15</xdr:col>
      <xdr:colOff>30480</xdr:colOff>
      <xdr:row>28</xdr:row>
      <xdr:rowOff>114299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495299</xdr:colOff>
      <xdr:row>3</xdr:row>
      <xdr:rowOff>95250</xdr:rowOff>
    </xdr:from>
    <xdr:to>
      <xdr:col>14</xdr:col>
      <xdr:colOff>510540</xdr:colOff>
      <xdr:row>15</xdr:row>
      <xdr:rowOff>7619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2"/>
  <sheetViews>
    <sheetView showGridLines="0" tabSelected="1" workbookViewId="0">
      <selection activeCell="C55" sqref="C55"/>
    </sheetView>
  </sheetViews>
  <sheetFormatPr baseColWidth="10" defaultRowHeight="14.4" x14ac:dyDescent="0.3"/>
  <cols>
    <col min="2" max="2" width="29.44140625" customWidth="1"/>
    <col min="3" max="3" width="16.33203125" style="1" customWidth="1"/>
    <col min="4" max="4" width="17.21875" bestFit="1" customWidth="1"/>
    <col min="5" max="5" width="31" customWidth="1"/>
    <col min="6" max="6" width="14.5546875" bestFit="1" customWidth="1"/>
    <col min="8" max="8" width="14.109375" bestFit="1" customWidth="1"/>
    <col min="9" max="9" width="13.109375" bestFit="1" customWidth="1"/>
  </cols>
  <sheetData>
    <row r="2" spans="1:8" ht="18" x14ac:dyDescent="0.35">
      <c r="B2" s="16" t="s">
        <v>212</v>
      </c>
    </row>
    <row r="3" spans="1:8" ht="9" customHeight="1" x14ac:dyDescent="0.25">
      <c r="D3" s="173"/>
      <c r="E3" s="173"/>
    </row>
    <row r="4" spans="1:8" ht="15" customHeight="1" x14ac:dyDescent="0.3">
      <c r="B4" s="172" t="s">
        <v>21</v>
      </c>
      <c r="C4" s="172"/>
      <c r="D4" s="48">
        <v>2018</v>
      </c>
      <c r="E4" s="48">
        <v>2019</v>
      </c>
      <c r="F4" s="49"/>
    </row>
    <row r="5" spans="1:8" ht="15.6" x14ac:dyDescent="0.3">
      <c r="B5" s="172"/>
      <c r="C5" s="172"/>
      <c r="D5" s="139">
        <v>69293903</v>
      </c>
      <c r="E5" s="139">
        <v>70401914</v>
      </c>
      <c r="F5" s="49"/>
    </row>
    <row r="6" spans="1:8" ht="15" x14ac:dyDescent="0.25">
      <c r="B6" s="29"/>
      <c r="C6" s="30"/>
      <c r="D6" s="30"/>
      <c r="E6" s="30"/>
      <c r="F6" s="30"/>
    </row>
    <row r="7" spans="1:8" x14ac:dyDescent="0.3">
      <c r="B7" s="31" t="s">
        <v>32</v>
      </c>
      <c r="C7" s="30"/>
      <c r="D7" s="30"/>
      <c r="E7" s="31" t="s">
        <v>47</v>
      </c>
      <c r="F7" s="30"/>
    </row>
    <row r="8" spans="1:8" s="2" customFormat="1" ht="16.5" customHeight="1" x14ac:dyDescent="0.3">
      <c r="B8" s="50" t="s">
        <v>30</v>
      </c>
      <c r="C8" s="138">
        <v>19976990.252</v>
      </c>
      <c r="D8" s="51"/>
      <c r="E8" s="50" t="s">
        <v>374</v>
      </c>
      <c r="F8" s="138">
        <v>7992073.3099999996</v>
      </c>
      <c r="G8" s="4"/>
      <c r="H8" s="87"/>
    </row>
    <row r="9" spans="1:8" ht="16.5" customHeight="1" x14ac:dyDescent="0.3">
      <c r="B9" s="52" t="s">
        <v>31</v>
      </c>
      <c r="C9" s="138">
        <v>6449766.7500000019</v>
      </c>
      <c r="D9" s="53"/>
      <c r="E9" s="52" t="s">
        <v>375</v>
      </c>
      <c r="F9" s="138">
        <f>'Per tipus 2019 i menors'!D19</f>
        <v>6371655.1699999999</v>
      </c>
      <c r="G9" s="14"/>
    </row>
    <row r="10" spans="1:8" ht="16.5" customHeight="1" x14ac:dyDescent="0.3">
      <c r="B10" s="50" t="s">
        <v>9</v>
      </c>
      <c r="C10" s="138">
        <f>D5</f>
        <v>69293903</v>
      </c>
      <c r="D10" s="54"/>
      <c r="E10" s="50" t="s">
        <v>48</v>
      </c>
      <c r="F10" s="138">
        <v>70401914</v>
      </c>
      <c r="G10" s="3"/>
    </row>
    <row r="11" spans="1:8" ht="15" x14ac:dyDescent="0.25">
      <c r="B11" s="13"/>
      <c r="C11" s="13"/>
    </row>
    <row r="12" spans="1:8" ht="15" x14ac:dyDescent="0.25">
      <c r="B12" s="13"/>
      <c r="C12" s="13"/>
    </row>
    <row r="13" spans="1:8" ht="15" x14ac:dyDescent="0.25">
      <c r="A13" s="28" t="s">
        <v>29</v>
      </c>
      <c r="E13" s="28" t="s">
        <v>210</v>
      </c>
    </row>
    <row r="14" spans="1:8" ht="15" x14ac:dyDescent="0.25">
      <c r="C14" s="11"/>
    </row>
    <row r="29" spans="2:2" x14ac:dyDescent="0.3">
      <c r="B29" s="26"/>
    </row>
    <row r="30" spans="2:2" x14ac:dyDescent="0.3">
      <c r="B30" s="27"/>
    </row>
    <row r="31" spans="2:2" x14ac:dyDescent="0.3">
      <c r="B31" s="27"/>
    </row>
    <row r="36" spans="2:4" ht="28.8" x14ac:dyDescent="0.3">
      <c r="B36" s="88">
        <v>2018</v>
      </c>
      <c r="C36" s="89" t="s">
        <v>3</v>
      </c>
      <c r="D36" s="90" t="s">
        <v>46</v>
      </c>
    </row>
    <row r="37" spans="2:4" x14ac:dyDescent="0.3">
      <c r="B37" s="91" t="s">
        <v>7</v>
      </c>
      <c r="C37" s="92">
        <v>2</v>
      </c>
      <c r="D37" s="93">
        <v>340413.4019</v>
      </c>
    </row>
    <row r="38" spans="2:4" x14ac:dyDescent="0.3">
      <c r="B38" s="91" t="s">
        <v>8</v>
      </c>
      <c r="C38" s="92">
        <v>8</v>
      </c>
      <c r="D38" s="94">
        <v>7673012.5307</v>
      </c>
    </row>
    <row r="39" spans="2:4" x14ac:dyDescent="0.3">
      <c r="B39" s="91" t="s">
        <v>5</v>
      </c>
      <c r="C39" s="92">
        <v>22</v>
      </c>
      <c r="D39" s="94">
        <v>10860925.7673</v>
      </c>
    </row>
    <row r="40" spans="2:4" x14ac:dyDescent="0.3">
      <c r="B40" s="95" t="s">
        <v>6</v>
      </c>
      <c r="C40" s="96">
        <v>7</v>
      </c>
      <c r="D40" s="97">
        <v>1102638.5521</v>
      </c>
    </row>
    <row r="41" spans="2:4" x14ac:dyDescent="0.3">
      <c r="B41" s="2"/>
      <c r="C41" s="47"/>
      <c r="D41" s="2"/>
    </row>
    <row r="42" spans="2:4" ht="28.8" x14ac:dyDescent="0.3">
      <c r="B42" s="88">
        <v>2019</v>
      </c>
      <c r="C42" s="89" t="s">
        <v>3</v>
      </c>
      <c r="D42" s="90" t="s">
        <v>46</v>
      </c>
    </row>
    <row r="43" spans="2:4" x14ac:dyDescent="0.3">
      <c r="B43" s="91" t="s">
        <v>7</v>
      </c>
      <c r="C43" s="92">
        <f>'Resum 2019'!C11</f>
        <v>4</v>
      </c>
      <c r="D43" s="93">
        <f>'Resum 2019'!E11</f>
        <v>1094486.17</v>
      </c>
    </row>
    <row r="44" spans="2:4" x14ac:dyDescent="0.3">
      <c r="B44" s="91" t="s">
        <v>8</v>
      </c>
      <c r="C44" s="92">
        <f>'Resum 2019'!C8</f>
        <v>10</v>
      </c>
      <c r="D44" s="94">
        <f>'Resum 2019'!E8</f>
        <v>2475175.15</v>
      </c>
    </row>
    <row r="45" spans="2:4" x14ac:dyDescent="0.3">
      <c r="B45" s="91" t="s">
        <v>5</v>
      </c>
      <c r="C45" s="92">
        <f>'Resum 2019'!C9</f>
        <v>26</v>
      </c>
      <c r="D45" s="94">
        <f>'Resum 2019'!E9</f>
        <v>2529407.1800000002</v>
      </c>
    </row>
    <row r="46" spans="2:4" x14ac:dyDescent="0.3">
      <c r="B46" s="95" t="s">
        <v>6</v>
      </c>
      <c r="C46" s="96">
        <f>'Resum 2019'!C10</f>
        <v>10</v>
      </c>
      <c r="D46" s="97">
        <f>'Resum 2019'!E10</f>
        <v>1893004.81</v>
      </c>
    </row>
    <row r="47" spans="2:4" x14ac:dyDescent="0.3">
      <c r="B47" s="2"/>
      <c r="C47" s="47"/>
      <c r="D47" s="2"/>
    </row>
    <row r="48" spans="2:4" ht="28.8" x14ac:dyDescent="0.3">
      <c r="B48" s="98" t="s">
        <v>211</v>
      </c>
      <c r="C48" s="89" t="s">
        <v>3</v>
      </c>
      <c r="D48" s="90" t="s">
        <v>46</v>
      </c>
    </row>
    <row r="49" spans="2:4" x14ac:dyDescent="0.3">
      <c r="B49" s="91" t="s">
        <v>7</v>
      </c>
      <c r="C49" s="99">
        <f>+C43-C37</f>
        <v>2</v>
      </c>
      <c r="D49" s="93">
        <f>+D43-D37</f>
        <v>754072.76809999999</v>
      </c>
    </row>
    <row r="50" spans="2:4" x14ac:dyDescent="0.3">
      <c r="B50" s="91" t="s">
        <v>8</v>
      </c>
      <c r="C50" s="99">
        <f t="shared" ref="C50:D52" si="0">+C44-C38</f>
        <v>2</v>
      </c>
      <c r="D50" s="94">
        <f t="shared" si="0"/>
        <v>-5197837.3806999996</v>
      </c>
    </row>
    <row r="51" spans="2:4" x14ac:dyDescent="0.3">
      <c r="B51" s="91" t="s">
        <v>5</v>
      </c>
      <c r="C51" s="99">
        <f t="shared" si="0"/>
        <v>4</v>
      </c>
      <c r="D51" s="94">
        <f>+D45-D39</f>
        <v>-8331518.5873000007</v>
      </c>
    </row>
    <row r="52" spans="2:4" x14ac:dyDescent="0.3">
      <c r="B52" s="95" t="s">
        <v>6</v>
      </c>
      <c r="C52" s="100">
        <f t="shared" si="0"/>
        <v>3</v>
      </c>
      <c r="D52" s="97">
        <f t="shared" si="0"/>
        <v>790366.25790000008</v>
      </c>
    </row>
  </sheetData>
  <mergeCells count="2">
    <mergeCell ref="B4:C5"/>
    <mergeCell ref="D3:E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25"/>
  <sheetViews>
    <sheetView showGridLines="0" workbookViewId="0">
      <selection activeCell="E26" sqref="E26"/>
    </sheetView>
  </sheetViews>
  <sheetFormatPr baseColWidth="10" defaultColWidth="11.44140625" defaultRowHeight="14.4" x14ac:dyDescent="0.3"/>
  <cols>
    <col min="1" max="1" width="6.33203125" style="2" customWidth="1"/>
    <col min="2" max="2" width="19" style="2" customWidth="1"/>
    <col min="3" max="3" width="8.44140625" style="2" customWidth="1"/>
    <col min="4" max="5" width="14.5546875" style="2" bestFit="1" customWidth="1"/>
    <col min="6" max="6" width="0.5546875" style="40" customWidth="1"/>
    <col min="7" max="7" width="14.5546875" style="2" bestFit="1" customWidth="1"/>
    <col min="8" max="8" width="7.33203125" style="2" customWidth="1"/>
    <col min="9" max="10" width="11.44140625" style="2"/>
    <col min="11" max="11" width="11.5546875" style="2" bestFit="1" customWidth="1"/>
    <col min="12" max="13" width="15.5546875" style="2" bestFit="1" customWidth="1"/>
    <col min="14" max="14" width="11.5546875" style="2" bestFit="1" customWidth="1"/>
    <col min="15" max="16384" width="11.44140625" style="2"/>
  </cols>
  <sheetData>
    <row r="2" spans="2:14" ht="18.75" x14ac:dyDescent="0.25">
      <c r="C2" s="18"/>
      <c r="D2" s="18"/>
      <c r="E2" s="18"/>
      <c r="F2" s="36"/>
      <c r="G2" s="18"/>
    </row>
    <row r="3" spans="2:14" ht="18" x14ac:dyDescent="0.35">
      <c r="B3" s="16" t="s">
        <v>203</v>
      </c>
      <c r="C3" s="18"/>
      <c r="D3" s="18"/>
      <c r="E3" s="18"/>
      <c r="F3" s="36"/>
      <c r="G3" s="18"/>
      <c r="J3" s="46" t="s">
        <v>35</v>
      </c>
    </row>
    <row r="4" spans="2:14" s="5" customFormat="1" ht="15" x14ac:dyDescent="0.25">
      <c r="F4" s="37"/>
    </row>
    <row r="5" spans="2:14" ht="18.75" x14ac:dyDescent="0.25">
      <c r="B5" s="35" t="s">
        <v>23</v>
      </c>
      <c r="C5" s="12"/>
      <c r="D5" s="12"/>
      <c r="E5" s="12"/>
      <c r="F5" s="38"/>
      <c r="G5" s="12"/>
      <c r="H5" s="5"/>
    </row>
    <row r="6" spans="2:14" ht="16.5" thickBot="1" x14ac:dyDescent="0.3">
      <c r="B6" s="174"/>
      <c r="C6" s="174"/>
      <c r="D6" s="174"/>
      <c r="E6" s="174"/>
      <c r="F6" s="175"/>
      <c r="G6" s="174"/>
      <c r="H6" s="174"/>
    </row>
    <row r="7" spans="2:14" ht="36.6" customHeight="1" x14ac:dyDescent="0.3">
      <c r="B7" s="41"/>
      <c r="C7" s="42" t="s">
        <v>3</v>
      </c>
      <c r="D7" s="42" t="s">
        <v>22</v>
      </c>
      <c r="E7" s="42" t="s">
        <v>4</v>
      </c>
      <c r="F7" s="43"/>
      <c r="G7" s="177" t="s">
        <v>33</v>
      </c>
      <c r="H7" s="177"/>
      <c r="J7" s="22"/>
    </row>
    <row r="8" spans="2:14" ht="16.5" customHeight="1" x14ac:dyDescent="0.3">
      <c r="B8" s="45" t="s">
        <v>204</v>
      </c>
      <c r="C8" s="55">
        <v>10</v>
      </c>
      <c r="D8" s="123">
        <v>2958213.89</v>
      </c>
      <c r="E8" s="123">
        <v>2475175.15</v>
      </c>
      <c r="F8" s="118"/>
      <c r="G8" s="123">
        <f t="shared" ref="G8:G10" si="0">+D8-E8</f>
        <v>483038.74000000022</v>
      </c>
      <c r="H8" s="126">
        <f t="shared" ref="H8:H12" si="1">+G8/D8</f>
        <v>0.16328729360404706</v>
      </c>
      <c r="I8" s="15"/>
      <c r="J8" s="23"/>
    </row>
    <row r="9" spans="2:14" ht="16.5" customHeight="1" x14ac:dyDescent="0.3">
      <c r="B9" s="45" t="s">
        <v>205</v>
      </c>
      <c r="C9" s="55">
        <v>26</v>
      </c>
      <c r="D9" s="123">
        <v>2876302.55</v>
      </c>
      <c r="E9" s="123">
        <v>2529407.1800000002</v>
      </c>
      <c r="F9" s="118"/>
      <c r="G9" s="123">
        <f t="shared" si="0"/>
        <v>346895.36999999965</v>
      </c>
      <c r="H9" s="126">
        <f t="shared" si="1"/>
        <v>0.1206046178973765</v>
      </c>
      <c r="J9" s="23"/>
    </row>
    <row r="10" spans="2:14" ht="16.5" customHeight="1" x14ac:dyDescent="0.3">
      <c r="B10" s="45" t="s">
        <v>206</v>
      </c>
      <c r="C10" s="55">
        <v>10</v>
      </c>
      <c r="D10" s="123">
        <v>1897911.77</v>
      </c>
      <c r="E10" s="123">
        <v>1893004.81</v>
      </c>
      <c r="F10" s="118"/>
      <c r="G10" s="123">
        <f t="shared" si="0"/>
        <v>4906.9599999999627</v>
      </c>
      <c r="H10" s="126">
        <f t="shared" si="1"/>
        <v>2.5854521150896087E-3</v>
      </c>
      <c r="J10" s="23"/>
    </row>
    <row r="11" spans="2:14" ht="18" customHeight="1" x14ac:dyDescent="0.3">
      <c r="B11" s="45" t="s">
        <v>207</v>
      </c>
      <c r="C11" s="55">
        <v>4</v>
      </c>
      <c r="D11" s="123">
        <v>1267312.27</v>
      </c>
      <c r="E11" s="123">
        <v>1094486.17</v>
      </c>
      <c r="F11" s="118"/>
      <c r="G11" s="123">
        <f>+D11-E11</f>
        <v>172826.10000000009</v>
      </c>
      <c r="H11" s="126">
        <f>+G11/D11</f>
        <v>0.1363721508038426</v>
      </c>
      <c r="K11" s="24"/>
      <c r="L11" s="25"/>
      <c r="M11" s="25"/>
      <c r="N11" s="25"/>
    </row>
    <row r="12" spans="2:14" s="7" customFormat="1" ht="21.75" customHeight="1" thickBot="1" x14ac:dyDescent="0.3">
      <c r="B12" s="57" t="s">
        <v>25</v>
      </c>
      <c r="C12" s="58">
        <f>SUM(C8:C11)</f>
        <v>50</v>
      </c>
      <c r="D12" s="124">
        <f>SUM(D8:D11)</f>
        <v>8999740.4799999986</v>
      </c>
      <c r="E12" s="124">
        <f>SUM(E8:E11)</f>
        <v>7992073.3100000005</v>
      </c>
      <c r="F12" s="125"/>
      <c r="G12" s="124">
        <f>+D12-E12</f>
        <v>1007667.1699999981</v>
      </c>
      <c r="H12" s="127">
        <f t="shared" si="1"/>
        <v>0.11196624749783876</v>
      </c>
    </row>
    <row r="13" spans="2:14" ht="15" x14ac:dyDescent="0.25">
      <c r="B13" s="32"/>
      <c r="C13" s="32"/>
      <c r="D13" s="32"/>
      <c r="E13" s="32"/>
      <c r="F13" s="39"/>
      <c r="G13" s="32"/>
      <c r="H13" s="32"/>
    </row>
    <row r="14" spans="2:14" ht="15" x14ac:dyDescent="0.25">
      <c r="B14" s="32"/>
      <c r="C14" s="32"/>
      <c r="D14" s="32"/>
      <c r="E14" s="32"/>
      <c r="F14" s="39"/>
      <c r="G14" s="32"/>
      <c r="H14" s="32"/>
    </row>
    <row r="15" spans="2:14" ht="15" x14ac:dyDescent="0.25">
      <c r="B15" s="32"/>
      <c r="C15" s="32"/>
      <c r="D15" s="32"/>
      <c r="E15" s="32"/>
      <c r="F15" s="39"/>
      <c r="G15" s="32"/>
      <c r="H15" s="32"/>
    </row>
    <row r="16" spans="2:14" ht="16.5" customHeight="1" x14ac:dyDescent="0.25">
      <c r="B16" s="32"/>
      <c r="C16" s="32"/>
      <c r="D16" s="32"/>
      <c r="E16" s="32"/>
      <c r="F16" s="39"/>
      <c r="G16" s="32"/>
      <c r="H16" s="32"/>
    </row>
    <row r="17" spans="2:10" ht="16.5" customHeight="1" x14ac:dyDescent="0.25">
      <c r="B17" s="33" t="s">
        <v>24</v>
      </c>
      <c r="C17" s="62"/>
      <c r="D17" s="62"/>
      <c r="E17" s="62"/>
      <c r="F17" s="62"/>
      <c r="G17" s="62"/>
      <c r="H17" s="32"/>
    </row>
    <row r="18" spans="2:10" ht="16.5" thickBot="1" x14ac:dyDescent="0.3">
      <c r="B18" s="34"/>
      <c r="C18" s="176"/>
      <c r="D18" s="176"/>
      <c r="E18" s="176"/>
      <c r="F18" s="176"/>
      <c r="G18" s="176"/>
      <c r="H18" s="176"/>
    </row>
    <row r="19" spans="2:10" ht="36.75" customHeight="1" x14ac:dyDescent="0.3">
      <c r="B19" s="41"/>
      <c r="C19" s="42" t="s">
        <v>3</v>
      </c>
      <c r="D19" s="42" t="s">
        <v>22</v>
      </c>
      <c r="E19" s="42" t="s">
        <v>4</v>
      </c>
      <c r="F19" s="43"/>
      <c r="G19" s="177" t="s">
        <v>34</v>
      </c>
      <c r="H19" s="177"/>
      <c r="J19" s="22"/>
    </row>
    <row r="20" spans="2:10" ht="16.5" customHeight="1" x14ac:dyDescent="0.3">
      <c r="B20" s="44" t="s">
        <v>208</v>
      </c>
      <c r="C20" s="60">
        <v>12</v>
      </c>
      <c r="D20" s="128">
        <v>1995865.64</v>
      </c>
      <c r="E20" s="128">
        <v>1995865.64</v>
      </c>
      <c r="F20" s="129"/>
      <c r="G20" s="128">
        <f>+D20-E20</f>
        <v>0</v>
      </c>
      <c r="H20" s="130">
        <f>+G20/D20</f>
        <v>0</v>
      </c>
      <c r="I20" s="15"/>
      <c r="J20" s="23"/>
    </row>
    <row r="21" spans="2:10" ht="16.5" customHeight="1" x14ac:dyDescent="0.3">
      <c r="B21" s="44" t="s">
        <v>202</v>
      </c>
      <c r="C21" s="60">
        <v>36</v>
      </c>
      <c r="D21" s="128">
        <v>6954535.25</v>
      </c>
      <c r="E21" s="128">
        <v>5947056.6299999999</v>
      </c>
      <c r="F21" s="129"/>
      <c r="G21" s="128">
        <f t="shared" ref="G21:G22" si="2">+D21-E21</f>
        <v>1007478.6200000001</v>
      </c>
      <c r="H21" s="130">
        <f t="shared" ref="H21:H22" si="3">+G21/D21</f>
        <v>0.14486641936281797</v>
      </c>
      <c r="I21" s="15"/>
      <c r="J21" s="23"/>
    </row>
    <row r="22" spans="2:10" ht="16.5" customHeight="1" x14ac:dyDescent="0.25">
      <c r="B22" s="44" t="s">
        <v>42</v>
      </c>
      <c r="C22" s="60">
        <v>2</v>
      </c>
      <c r="D22" s="128">
        <v>49339.59</v>
      </c>
      <c r="E22" s="128">
        <v>49151.040000000001</v>
      </c>
      <c r="F22" s="129"/>
      <c r="G22" s="128">
        <f t="shared" si="2"/>
        <v>188.54999999999563</v>
      </c>
      <c r="H22" s="130">
        <f t="shared" si="3"/>
        <v>3.8214748034994949E-3</v>
      </c>
      <c r="J22" s="23"/>
    </row>
    <row r="23" spans="2:10" s="7" customFormat="1" ht="21.75" customHeight="1" thickBot="1" x14ac:dyDescent="0.3">
      <c r="B23" s="57" t="s">
        <v>25</v>
      </c>
      <c r="C23" s="58">
        <f>SUM(C20:C22)</f>
        <v>50</v>
      </c>
      <c r="D23" s="124">
        <f>SUM(D20:D22)</f>
        <v>8999740.4800000004</v>
      </c>
      <c r="E23" s="124">
        <f>SUM(E20:E22)</f>
        <v>7992073.3099999996</v>
      </c>
      <c r="F23" s="125"/>
      <c r="G23" s="124">
        <f>+D23-E23</f>
        <v>1007667.1700000009</v>
      </c>
      <c r="H23" s="127">
        <f>+G23/D23</f>
        <v>0.11196624749783905</v>
      </c>
    </row>
    <row r="24" spans="2:10" ht="16.5" customHeight="1" x14ac:dyDescent="0.25">
      <c r="B24" s="19"/>
      <c r="G24" s="21"/>
    </row>
    <row r="25" spans="2:10" ht="18" customHeight="1" x14ac:dyDescent="0.25">
      <c r="B25" s="20"/>
    </row>
  </sheetData>
  <mergeCells count="4">
    <mergeCell ref="B6:H6"/>
    <mergeCell ref="C18:H18"/>
    <mergeCell ref="G19:H19"/>
    <mergeCell ref="G7:H7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33"/>
  <sheetViews>
    <sheetView showGridLines="0" workbookViewId="0">
      <selection activeCell="J24" sqref="J24"/>
    </sheetView>
  </sheetViews>
  <sheetFormatPr baseColWidth="10" defaultColWidth="11.44140625" defaultRowHeight="14.4" x14ac:dyDescent="0.3"/>
  <cols>
    <col min="1" max="1" width="6.33203125" style="2" customWidth="1"/>
    <col min="2" max="2" width="19" style="2" customWidth="1"/>
    <col min="3" max="3" width="8.44140625" style="2" customWidth="1"/>
    <col min="4" max="5" width="15.5546875" style="2" bestFit="1" customWidth="1"/>
    <col min="6" max="6" width="0.5546875" style="40" customWidth="1"/>
    <col min="7" max="7" width="21" style="40" customWidth="1"/>
    <col min="8" max="8" width="14.5546875" style="40" bestFit="1" customWidth="1"/>
    <col min="9" max="9" width="7.77734375" style="2" bestFit="1" customWidth="1"/>
    <col min="10" max="10" width="7.33203125" style="2" customWidth="1"/>
    <col min="11" max="12" width="11.44140625" style="2"/>
    <col min="13" max="13" width="11.5546875" style="2" bestFit="1" customWidth="1"/>
    <col min="14" max="15" width="15.5546875" style="2" bestFit="1" customWidth="1"/>
    <col min="16" max="16" width="11.5546875" style="2" bestFit="1" customWidth="1"/>
    <col min="17" max="16384" width="11.44140625" style="2"/>
  </cols>
  <sheetData>
    <row r="2" spans="2:16" ht="18.75" x14ac:dyDescent="0.25">
      <c r="C2" s="18"/>
      <c r="D2" s="18"/>
      <c r="E2" s="18"/>
      <c r="F2" s="36"/>
      <c r="G2" s="36"/>
      <c r="H2" s="36"/>
      <c r="I2" s="18"/>
    </row>
    <row r="3" spans="2:16" ht="18" x14ac:dyDescent="0.35">
      <c r="B3" s="16" t="s">
        <v>203</v>
      </c>
      <c r="C3" s="18"/>
      <c r="D3" s="18"/>
      <c r="E3" s="18"/>
      <c r="F3" s="36"/>
      <c r="G3" s="36"/>
      <c r="H3" s="36"/>
      <c r="I3" s="18"/>
      <c r="L3" s="46"/>
    </row>
    <row r="4" spans="2:16" s="5" customFormat="1" ht="15" x14ac:dyDescent="0.25">
      <c r="F4" s="37"/>
      <c r="G4" s="37"/>
      <c r="H4" s="37"/>
    </row>
    <row r="5" spans="2:16" ht="18.75" x14ac:dyDescent="0.25">
      <c r="B5" s="35" t="s">
        <v>23</v>
      </c>
      <c r="C5" s="12"/>
      <c r="D5" s="12"/>
      <c r="E5" s="12"/>
      <c r="F5" s="38"/>
      <c r="G5" s="38"/>
      <c r="H5" s="38"/>
      <c r="I5" s="12"/>
      <c r="J5" s="5"/>
    </row>
    <row r="6" spans="2:16" ht="15.75" x14ac:dyDescent="0.25">
      <c r="B6" s="175"/>
      <c r="C6" s="175"/>
      <c r="D6" s="175"/>
      <c r="E6" s="175"/>
      <c r="F6" s="175"/>
      <c r="G6" s="175"/>
      <c r="H6" s="175"/>
      <c r="I6" s="175"/>
      <c r="J6" s="175"/>
    </row>
    <row r="7" spans="2:16" ht="29.25" customHeight="1" thickBot="1" x14ac:dyDescent="0.35">
      <c r="B7" s="72"/>
      <c r="C7" s="43" t="s">
        <v>3</v>
      </c>
      <c r="D7" s="43" t="s">
        <v>22</v>
      </c>
      <c r="E7" s="43" t="s">
        <v>4</v>
      </c>
      <c r="F7" s="43"/>
      <c r="G7" s="43"/>
      <c r="L7" s="22"/>
    </row>
    <row r="8" spans="2:16" ht="14.25" customHeight="1" x14ac:dyDescent="0.25">
      <c r="B8" s="70" t="s">
        <v>36</v>
      </c>
      <c r="C8" s="71">
        <f>'Resum 2019'!C8</f>
        <v>10</v>
      </c>
      <c r="D8" s="117">
        <f>'Resum 2019'!D8</f>
        <v>2958213.89</v>
      </c>
      <c r="E8" s="117">
        <f>'Resum 2019'!E8</f>
        <v>2475175.15</v>
      </c>
      <c r="F8" s="56"/>
      <c r="G8" s="56"/>
      <c r="K8" s="15"/>
      <c r="L8" s="23"/>
    </row>
    <row r="9" spans="2:16" ht="14.25" customHeight="1" x14ac:dyDescent="0.25">
      <c r="B9" s="66" t="s">
        <v>37</v>
      </c>
      <c r="C9" s="68">
        <f>'Resum 2019'!C9</f>
        <v>26</v>
      </c>
      <c r="D9" s="118">
        <f>'Resum 2019'!D9</f>
        <v>2876302.55</v>
      </c>
      <c r="E9" s="118">
        <f>'Resum 2019'!E9</f>
        <v>2529407.1800000002</v>
      </c>
      <c r="F9" s="56"/>
      <c r="G9" s="56"/>
      <c r="L9" s="23"/>
    </row>
    <row r="10" spans="2:16" ht="14.25" customHeight="1" x14ac:dyDescent="0.25">
      <c r="B10" s="66" t="s">
        <v>38</v>
      </c>
      <c r="C10" s="68">
        <v>10</v>
      </c>
      <c r="D10" s="118">
        <v>1897911.77</v>
      </c>
      <c r="E10" s="118">
        <v>1893004.81</v>
      </c>
      <c r="F10" s="56"/>
      <c r="G10" s="56"/>
      <c r="L10" s="23"/>
    </row>
    <row r="11" spans="2:16" ht="14.25" customHeight="1" x14ac:dyDescent="0.25">
      <c r="B11" s="66" t="s">
        <v>39</v>
      </c>
      <c r="C11" s="68">
        <f>'Resum 2019'!C11</f>
        <v>4</v>
      </c>
      <c r="D11" s="118">
        <f>'Resum 2019'!D11</f>
        <v>1267312.27</v>
      </c>
      <c r="E11" s="118">
        <f>'Resum 2019'!E11</f>
        <v>1094486.17</v>
      </c>
      <c r="F11" s="56"/>
      <c r="G11" s="56"/>
      <c r="M11" s="24"/>
      <c r="N11" s="25"/>
      <c r="O11" s="25"/>
      <c r="P11" s="25"/>
    </row>
    <row r="12" spans="2:16" s="7" customFormat="1" ht="17.25" customHeight="1" thickBot="1" x14ac:dyDescent="0.3">
      <c r="B12" s="67" t="s">
        <v>25</v>
      </c>
      <c r="C12" s="69">
        <f>SUM(C8:C11)</f>
        <v>50</v>
      </c>
      <c r="D12" s="119">
        <f>SUM(D8:D11)</f>
        <v>8999740.4799999986</v>
      </c>
      <c r="E12" s="119">
        <f>SUM(E8:E11)</f>
        <v>7992073.3100000005</v>
      </c>
      <c r="F12" s="59"/>
      <c r="G12" s="59"/>
    </row>
    <row r="13" spans="2:16" ht="15" x14ac:dyDescent="0.25">
      <c r="B13" s="32"/>
      <c r="C13" s="32"/>
      <c r="D13" s="32"/>
      <c r="E13" s="32"/>
      <c r="F13" s="39"/>
      <c r="G13" s="39"/>
      <c r="H13" s="39"/>
      <c r="I13" s="32"/>
      <c r="J13" s="32"/>
    </row>
    <row r="14" spans="2:16" ht="18.75" customHeight="1" thickBot="1" x14ac:dyDescent="0.3">
      <c r="E14" s="32"/>
      <c r="G14" s="178" t="s">
        <v>43</v>
      </c>
      <c r="H14" s="178"/>
      <c r="I14" s="178"/>
      <c r="J14" s="32"/>
    </row>
    <row r="15" spans="2:16" ht="14.1" customHeight="1" x14ac:dyDescent="0.25">
      <c r="E15" s="32"/>
      <c r="G15" s="66" t="s">
        <v>36</v>
      </c>
      <c r="H15" s="118">
        <f>+D8-E8</f>
        <v>483038.74000000022</v>
      </c>
      <c r="I15" s="120">
        <f>+H15/D8</f>
        <v>0.16328729360404706</v>
      </c>
      <c r="J15" s="32"/>
    </row>
    <row r="16" spans="2:16" ht="14.1" customHeight="1" x14ac:dyDescent="0.25">
      <c r="E16" s="32"/>
      <c r="F16" s="2"/>
      <c r="G16" s="66" t="s">
        <v>37</v>
      </c>
      <c r="H16" s="118">
        <f>+D9-E9</f>
        <v>346895.36999999965</v>
      </c>
      <c r="I16" s="120">
        <f>+H16/D9</f>
        <v>0.1206046178973765</v>
      </c>
      <c r="J16" s="32"/>
    </row>
    <row r="17" spans="2:12" ht="14.1" customHeight="1" x14ac:dyDescent="0.25">
      <c r="E17" s="32"/>
      <c r="F17" s="2"/>
      <c r="G17" s="66" t="s">
        <v>38</v>
      </c>
      <c r="H17" s="118">
        <f>+D10-E10</f>
        <v>4906.9599999999627</v>
      </c>
      <c r="I17" s="120">
        <f>+H17/D10</f>
        <v>2.5854521150896087E-3</v>
      </c>
      <c r="J17" s="32"/>
    </row>
    <row r="18" spans="2:12" ht="14.1" customHeight="1" x14ac:dyDescent="0.25">
      <c r="E18" s="32"/>
      <c r="F18" s="2"/>
      <c r="G18" s="66" t="s">
        <v>39</v>
      </c>
      <c r="H18" s="118">
        <f>+D11-E11</f>
        <v>172826.10000000009</v>
      </c>
      <c r="I18" s="120">
        <f>+H18/D11</f>
        <v>0.1363721508038426</v>
      </c>
      <c r="J18" s="32"/>
    </row>
    <row r="19" spans="2:12" ht="16.5" customHeight="1" thickBot="1" x14ac:dyDescent="0.3">
      <c r="E19" s="32"/>
      <c r="F19" s="2"/>
      <c r="G19" s="67" t="s">
        <v>25</v>
      </c>
      <c r="H19" s="119">
        <f>+D12-E12</f>
        <v>1007667.1699999981</v>
      </c>
      <c r="I19" s="121">
        <f>+H19/D12</f>
        <v>0.11196624749783876</v>
      </c>
      <c r="J19" s="32"/>
    </row>
    <row r="20" spans="2:12" ht="16.5" customHeight="1" x14ac:dyDescent="0.25">
      <c r="B20" s="63"/>
      <c r="C20" s="64"/>
      <c r="D20" s="65"/>
      <c r="E20" s="32"/>
      <c r="F20" s="39"/>
      <c r="G20" s="39"/>
      <c r="H20" s="39"/>
      <c r="I20" s="122"/>
      <c r="J20" s="32"/>
    </row>
    <row r="21" spans="2:12" ht="16.5" customHeight="1" x14ac:dyDescent="0.25">
      <c r="B21" s="33" t="s">
        <v>24</v>
      </c>
      <c r="C21" s="62"/>
      <c r="D21" s="62"/>
      <c r="E21" s="62"/>
      <c r="F21" s="62"/>
      <c r="G21" s="62"/>
      <c r="H21" s="62"/>
      <c r="I21" s="62"/>
      <c r="J21" s="32"/>
    </row>
    <row r="22" spans="2:12" ht="15.75" x14ac:dyDescent="0.25">
      <c r="B22" s="34"/>
      <c r="C22" s="176"/>
      <c r="D22" s="176"/>
      <c r="E22" s="176"/>
      <c r="F22" s="176"/>
      <c r="G22" s="176"/>
      <c r="H22" s="176"/>
      <c r="I22" s="176"/>
      <c r="J22" s="176"/>
    </row>
    <row r="23" spans="2:12" ht="36.75" customHeight="1" thickBot="1" x14ac:dyDescent="0.35">
      <c r="B23" s="72"/>
      <c r="C23" s="43" t="s">
        <v>3</v>
      </c>
      <c r="D23" s="43" t="s">
        <v>22</v>
      </c>
      <c r="E23" s="43" t="s">
        <v>4</v>
      </c>
      <c r="F23" s="43"/>
      <c r="G23" s="43"/>
      <c r="H23" s="2"/>
      <c r="L23" s="22"/>
    </row>
    <row r="24" spans="2:12" ht="14.25" customHeight="1" x14ac:dyDescent="0.3">
      <c r="B24" s="70" t="s">
        <v>200</v>
      </c>
      <c r="C24" s="71">
        <f>'Resum 2019'!C20</f>
        <v>12</v>
      </c>
      <c r="D24" s="117">
        <f>'Resum 2019'!D20</f>
        <v>1995865.64</v>
      </c>
      <c r="E24" s="117">
        <f>'Resum 2019'!E20</f>
        <v>1995865.64</v>
      </c>
      <c r="F24" s="61"/>
      <c r="G24" s="61"/>
      <c r="H24" s="2"/>
      <c r="K24" s="15"/>
      <c r="L24" s="23"/>
    </row>
    <row r="25" spans="2:12" ht="14.25" customHeight="1" x14ac:dyDescent="0.3">
      <c r="B25" s="66" t="s">
        <v>202</v>
      </c>
      <c r="C25" s="68">
        <f>'Resum 2019'!C21</f>
        <v>36</v>
      </c>
      <c r="D25" s="118">
        <f>'Resum 2019'!D21</f>
        <v>6954535.25</v>
      </c>
      <c r="E25" s="118">
        <f>'Resum 2019'!E21</f>
        <v>5947056.6299999999</v>
      </c>
      <c r="F25" s="61"/>
      <c r="G25" s="61"/>
      <c r="H25" s="2"/>
      <c r="K25" s="15"/>
      <c r="L25" s="23"/>
    </row>
    <row r="26" spans="2:12" ht="14.25" customHeight="1" x14ac:dyDescent="0.3">
      <c r="B26" s="66" t="s">
        <v>201</v>
      </c>
      <c r="C26" s="68">
        <f>'Resum 2019'!C22</f>
        <v>2</v>
      </c>
      <c r="D26" s="118">
        <f>'Resum 2019'!D22</f>
        <v>49339.59</v>
      </c>
      <c r="E26" s="118">
        <f>'Resum 2019'!E22</f>
        <v>49151.040000000001</v>
      </c>
      <c r="F26" s="61"/>
      <c r="G26" s="61"/>
      <c r="H26" s="2"/>
      <c r="L26" s="23"/>
    </row>
    <row r="27" spans="2:12" s="7" customFormat="1" ht="17.25" customHeight="1" thickBot="1" x14ac:dyDescent="0.3">
      <c r="B27" s="67" t="s">
        <v>25</v>
      </c>
      <c r="C27" s="69">
        <f>SUM(C24:C26)</f>
        <v>50</v>
      </c>
      <c r="D27" s="119">
        <f>SUM(D24:D26)</f>
        <v>8999740.4800000004</v>
      </c>
      <c r="E27" s="119">
        <f>SUM(E24:E26)</f>
        <v>7992073.3099999996</v>
      </c>
      <c r="F27" s="59"/>
      <c r="G27" s="59"/>
    </row>
    <row r="28" spans="2:12" ht="16.5" customHeight="1" x14ac:dyDescent="0.25">
      <c r="B28" s="19"/>
      <c r="I28" s="21"/>
    </row>
    <row r="29" spans="2:12" ht="18" customHeight="1" thickBot="1" x14ac:dyDescent="0.35">
      <c r="B29" s="20"/>
      <c r="G29" s="178" t="s">
        <v>43</v>
      </c>
      <c r="H29" s="178"/>
      <c r="I29" s="178"/>
    </row>
    <row r="30" spans="2:12" ht="13.5" customHeight="1" x14ac:dyDescent="0.3">
      <c r="G30" s="66" t="s">
        <v>40</v>
      </c>
      <c r="H30" s="118">
        <f>+D24-E24</f>
        <v>0</v>
      </c>
      <c r="I30" s="120">
        <f>+H30/D24</f>
        <v>0</v>
      </c>
    </row>
    <row r="31" spans="2:12" ht="13.5" customHeight="1" x14ac:dyDescent="0.3">
      <c r="G31" s="66" t="s">
        <v>41</v>
      </c>
      <c r="H31" s="118">
        <f>+D25-E25</f>
        <v>1007478.6200000001</v>
      </c>
      <c r="I31" s="120">
        <f>+H31/D25</f>
        <v>0.14486641936281797</v>
      </c>
    </row>
    <row r="32" spans="2:12" ht="13.5" customHeight="1" x14ac:dyDescent="0.3">
      <c r="G32" s="66" t="s">
        <v>42</v>
      </c>
      <c r="H32" s="118">
        <f>+D26-E26</f>
        <v>188.54999999999563</v>
      </c>
      <c r="I32" s="120">
        <f>+H32/D26</f>
        <v>3.8214748034994949E-3</v>
      </c>
    </row>
    <row r="33" spans="7:9" ht="16.5" customHeight="1" thickBot="1" x14ac:dyDescent="0.35">
      <c r="G33" s="67" t="s">
        <v>25</v>
      </c>
      <c r="H33" s="119">
        <f>+D27-E27</f>
        <v>1007667.1700000009</v>
      </c>
      <c r="I33" s="121">
        <f>+H33/D27</f>
        <v>0.11196624749783905</v>
      </c>
    </row>
  </sheetData>
  <mergeCells count="4">
    <mergeCell ref="G29:I29"/>
    <mergeCell ref="B6:J6"/>
    <mergeCell ref="C22:J22"/>
    <mergeCell ref="G14:I1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24"/>
  <sheetViews>
    <sheetView showGridLines="0" workbookViewId="0">
      <selection activeCell="D21" sqref="D21"/>
    </sheetView>
  </sheetViews>
  <sheetFormatPr baseColWidth="10" defaultColWidth="11.44140625" defaultRowHeight="14.4" x14ac:dyDescent="0.3"/>
  <cols>
    <col min="1" max="1" width="0.5546875" style="2" customWidth="1"/>
    <col min="2" max="2" width="15.6640625" style="2" customWidth="1"/>
    <col min="3" max="3" width="8.109375" style="2" customWidth="1"/>
    <col min="4" max="4" width="13.33203125" style="2" customWidth="1"/>
    <col min="5" max="5" width="13.21875" style="2" bestFit="1" customWidth="1"/>
    <col min="6" max="6" width="8.6640625" style="2" customWidth="1"/>
    <col min="7" max="7" width="7.109375" style="2" customWidth="1"/>
    <col min="8" max="9" width="11.44140625" style="2" customWidth="1"/>
    <col min="10" max="10" width="8.6640625" style="2" customWidth="1"/>
    <col min="11" max="11" width="7.109375" style="2" customWidth="1"/>
    <col min="12" max="13" width="13.21875" style="2" bestFit="1" customWidth="1"/>
    <col min="14" max="14" width="8.6640625" style="2" customWidth="1"/>
    <col min="15" max="15" width="7.109375" style="2" customWidth="1"/>
    <col min="16" max="17" width="13.21875" style="2" bestFit="1" customWidth="1"/>
    <col min="18" max="18" width="8.6640625" style="2" customWidth="1"/>
    <col min="19" max="22" width="11.44140625" style="2" customWidth="1"/>
    <col min="23" max="16384" width="11.44140625" style="2"/>
  </cols>
  <sheetData>
    <row r="2" spans="2:18" ht="18" x14ac:dyDescent="0.35">
      <c r="B2" s="16" t="s">
        <v>209</v>
      </c>
      <c r="D2" s="18"/>
      <c r="E2" s="18"/>
      <c r="F2" s="18"/>
      <c r="G2" s="18"/>
      <c r="H2" s="18"/>
      <c r="I2" s="18"/>
      <c r="J2" s="18"/>
    </row>
    <row r="3" spans="2:18" s="7" customFormat="1" ht="14.25" customHeight="1" x14ac:dyDescent="0.25">
      <c r="B3" s="6"/>
      <c r="C3" s="8"/>
      <c r="D3" s="9"/>
      <c r="E3" s="9"/>
      <c r="F3" s="10"/>
    </row>
    <row r="4" spans="2:18" s="7" customFormat="1" ht="23.25" customHeight="1" x14ac:dyDescent="0.25">
      <c r="B4" s="85"/>
      <c r="C4" s="181" t="s">
        <v>10</v>
      </c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3"/>
    </row>
    <row r="5" spans="2:18" s="5" customFormat="1" ht="20.25" customHeight="1" x14ac:dyDescent="0.3">
      <c r="B5" s="179" t="s">
        <v>44</v>
      </c>
      <c r="C5" s="184" t="s">
        <v>0</v>
      </c>
      <c r="D5" s="185"/>
      <c r="E5" s="185"/>
      <c r="F5" s="186"/>
      <c r="G5" s="187" t="s">
        <v>2</v>
      </c>
      <c r="H5" s="185"/>
      <c r="I5" s="185"/>
      <c r="J5" s="186"/>
      <c r="K5" s="184" t="s">
        <v>1</v>
      </c>
      <c r="L5" s="185"/>
      <c r="M5" s="185"/>
      <c r="N5" s="186"/>
      <c r="O5" s="187" t="s">
        <v>27</v>
      </c>
      <c r="P5" s="185"/>
      <c r="Q5" s="185"/>
      <c r="R5" s="188"/>
    </row>
    <row r="6" spans="2:18" ht="36" customHeight="1" x14ac:dyDescent="0.3">
      <c r="B6" s="180"/>
      <c r="C6" s="76" t="s">
        <v>3</v>
      </c>
      <c r="D6" s="75" t="s">
        <v>22</v>
      </c>
      <c r="E6" s="75" t="s">
        <v>4</v>
      </c>
      <c r="F6" s="74" t="s">
        <v>26</v>
      </c>
      <c r="G6" s="73" t="s">
        <v>3</v>
      </c>
      <c r="H6" s="75" t="s">
        <v>22</v>
      </c>
      <c r="I6" s="75" t="s">
        <v>4</v>
      </c>
      <c r="J6" s="74" t="s">
        <v>26</v>
      </c>
      <c r="K6" s="76" t="s">
        <v>3</v>
      </c>
      <c r="L6" s="75" t="s">
        <v>22</v>
      </c>
      <c r="M6" s="75" t="s">
        <v>4</v>
      </c>
      <c r="N6" s="74" t="s">
        <v>26</v>
      </c>
      <c r="O6" s="73" t="s">
        <v>3</v>
      </c>
      <c r="P6" s="75" t="s">
        <v>22</v>
      </c>
      <c r="Q6" s="75" t="s">
        <v>4</v>
      </c>
      <c r="R6" s="79" t="s">
        <v>26</v>
      </c>
    </row>
    <row r="7" spans="2:18" s="5" customFormat="1" ht="18.75" customHeight="1" x14ac:dyDescent="0.25">
      <c r="B7" s="80" t="s">
        <v>8</v>
      </c>
      <c r="C7" s="77">
        <v>10</v>
      </c>
      <c r="D7" s="133">
        <v>2958213.89</v>
      </c>
      <c r="E7" s="133">
        <v>2475175.15</v>
      </c>
      <c r="F7" s="131">
        <f t="shared" ref="F7:F11" si="0">+(D7-E7)/D7</f>
        <v>0.16328729360404706</v>
      </c>
      <c r="G7" s="77">
        <v>0</v>
      </c>
      <c r="H7" s="133">
        <v>0</v>
      </c>
      <c r="I7" s="133">
        <v>0</v>
      </c>
      <c r="J7" s="131">
        <v>0</v>
      </c>
      <c r="K7" s="77">
        <v>0</v>
      </c>
      <c r="L7" s="133">
        <v>0</v>
      </c>
      <c r="M7" s="133">
        <v>0</v>
      </c>
      <c r="N7" s="131"/>
      <c r="O7" s="77">
        <f>+C7+G7+K7</f>
        <v>10</v>
      </c>
      <c r="P7" s="133">
        <f>+D7+H7+L7</f>
        <v>2958213.89</v>
      </c>
      <c r="Q7" s="133">
        <f>+E7+I7+M7</f>
        <v>2475175.15</v>
      </c>
      <c r="R7" s="136">
        <f t="shared" ref="R7:R11" si="1">+(P7-Q7)/P7</f>
        <v>0.16328729360404706</v>
      </c>
    </row>
    <row r="8" spans="2:18" s="5" customFormat="1" ht="18.75" customHeight="1" x14ac:dyDescent="0.25">
      <c r="B8" s="81" t="s">
        <v>5</v>
      </c>
      <c r="C8" s="77">
        <v>21</v>
      </c>
      <c r="D8" s="133">
        <v>2697297.73</v>
      </c>
      <c r="E8" s="133">
        <v>2350590.91</v>
      </c>
      <c r="F8" s="131">
        <f t="shared" si="0"/>
        <v>0.12853857998093515</v>
      </c>
      <c r="G8" s="77">
        <v>2</v>
      </c>
      <c r="H8" s="133">
        <v>49339.59</v>
      </c>
      <c r="I8" s="133">
        <v>49151.040000000001</v>
      </c>
      <c r="J8" s="131">
        <f t="shared" ref="J8" si="2">+(H8-I8)/H8</f>
        <v>3.8214748034994949E-3</v>
      </c>
      <c r="K8" s="77">
        <v>3</v>
      </c>
      <c r="L8" s="133">
        <v>129665.23</v>
      </c>
      <c r="M8" s="133">
        <v>129665.23</v>
      </c>
      <c r="N8" s="131">
        <f t="shared" ref="N8:N9" si="3">+(L8-M8)/L8</f>
        <v>0</v>
      </c>
      <c r="O8" s="77">
        <f t="shared" ref="O8:O10" si="4">+C8+G8+K8</f>
        <v>26</v>
      </c>
      <c r="P8" s="133">
        <f t="shared" ref="P8:Q10" si="5">+D8+H8+L8</f>
        <v>2876302.55</v>
      </c>
      <c r="Q8" s="133">
        <f t="shared" si="5"/>
        <v>2529407.1800000002</v>
      </c>
      <c r="R8" s="136">
        <f t="shared" si="1"/>
        <v>0.1206046178973765</v>
      </c>
    </row>
    <row r="9" spans="2:18" s="5" customFormat="1" ht="18.75" customHeight="1" x14ac:dyDescent="0.25">
      <c r="B9" s="82" t="s">
        <v>6</v>
      </c>
      <c r="C9" s="77">
        <v>1</v>
      </c>
      <c r="D9" s="133">
        <v>31711.360000000001</v>
      </c>
      <c r="E9" s="133">
        <v>26804.400000000001</v>
      </c>
      <c r="F9" s="131">
        <v>0</v>
      </c>
      <c r="G9" s="77">
        <v>0</v>
      </c>
      <c r="H9" s="133">
        <v>0</v>
      </c>
      <c r="I9" s="133">
        <v>0</v>
      </c>
      <c r="J9" s="131">
        <v>0</v>
      </c>
      <c r="K9" s="77">
        <v>9</v>
      </c>
      <c r="L9" s="133">
        <v>1866200.41</v>
      </c>
      <c r="M9" s="133">
        <v>1866200.41</v>
      </c>
      <c r="N9" s="131">
        <f t="shared" si="3"/>
        <v>0</v>
      </c>
      <c r="O9" s="77">
        <f t="shared" si="4"/>
        <v>10</v>
      </c>
      <c r="P9" s="133">
        <f t="shared" si="5"/>
        <v>1897911.77</v>
      </c>
      <c r="Q9" s="133">
        <f t="shared" si="5"/>
        <v>1893004.8099999998</v>
      </c>
      <c r="R9" s="136">
        <f t="shared" si="1"/>
        <v>2.5854521150897314E-3</v>
      </c>
    </row>
    <row r="10" spans="2:18" s="5" customFormat="1" ht="18.75" customHeight="1" x14ac:dyDescent="0.25">
      <c r="B10" s="82" t="s">
        <v>7</v>
      </c>
      <c r="C10" s="78">
        <v>4</v>
      </c>
      <c r="D10" s="133">
        <v>1267312.27</v>
      </c>
      <c r="E10" s="133">
        <v>1094486.17</v>
      </c>
      <c r="F10" s="131">
        <f t="shared" si="0"/>
        <v>0.1363721508038426</v>
      </c>
      <c r="G10" s="78">
        <v>0</v>
      </c>
      <c r="H10" s="133">
        <v>0</v>
      </c>
      <c r="I10" s="133">
        <v>0</v>
      </c>
      <c r="J10" s="131">
        <v>0</v>
      </c>
      <c r="K10" s="77">
        <v>0</v>
      </c>
      <c r="L10" s="133">
        <v>0</v>
      </c>
      <c r="M10" s="133">
        <v>0</v>
      </c>
      <c r="N10" s="131"/>
      <c r="O10" s="78">
        <f t="shared" si="4"/>
        <v>4</v>
      </c>
      <c r="P10" s="133">
        <f t="shared" si="5"/>
        <v>1267312.27</v>
      </c>
      <c r="Q10" s="133">
        <f t="shared" si="5"/>
        <v>1094486.17</v>
      </c>
      <c r="R10" s="136">
        <f t="shared" si="1"/>
        <v>0.1363721508038426</v>
      </c>
    </row>
    <row r="11" spans="2:18" s="5" customFormat="1" ht="21" customHeight="1" x14ac:dyDescent="0.25">
      <c r="B11" s="83" t="s">
        <v>27</v>
      </c>
      <c r="C11" s="84">
        <f>SUM(C7:C10)</f>
        <v>36</v>
      </c>
      <c r="D11" s="134">
        <f t="shared" ref="D11" si="6">SUM(D7:D10)</f>
        <v>6954535.25</v>
      </c>
      <c r="E11" s="134">
        <f t="shared" ref="E11" si="7">SUM(E7:E10)</f>
        <v>5947056.6300000008</v>
      </c>
      <c r="F11" s="132">
        <f t="shared" si="0"/>
        <v>0.14486641936281783</v>
      </c>
      <c r="G11" s="84">
        <f>SUM(G7:G10)</f>
        <v>2</v>
      </c>
      <c r="H11" s="134">
        <f t="shared" ref="H11" si="8">SUM(H7:H10)</f>
        <v>49339.59</v>
      </c>
      <c r="I11" s="134">
        <f t="shared" ref="I11" si="9">SUM(I7:I10)</f>
        <v>49151.040000000001</v>
      </c>
      <c r="J11" s="132">
        <f t="shared" ref="J11" si="10">+(H11-I11)/H11</f>
        <v>3.8214748034994949E-3</v>
      </c>
      <c r="K11" s="84">
        <f>SUM(K7:K10)</f>
        <v>12</v>
      </c>
      <c r="L11" s="134">
        <f t="shared" ref="L11" si="11">SUM(L7:L10)</f>
        <v>1995865.64</v>
      </c>
      <c r="M11" s="134">
        <f t="shared" ref="M11" si="12">SUM(M7:M10)</f>
        <v>1995865.64</v>
      </c>
      <c r="N11" s="132">
        <f t="shared" ref="N11" si="13">+(L11-M11)/L11</f>
        <v>0</v>
      </c>
      <c r="O11" s="84">
        <f>SUM(O7:O10)</f>
        <v>50</v>
      </c>
      <c r="P11" s="134">
        <f t="shared" ref="P11" si="14">SUM(P7:P10)</f>
        <v>8999740.4799999986</v>
      </c>
      <c r="Q11" s="134">
        <f t="shared" ref="Q11" si="15">SUM(Q7:Q10)</f>
        <v>7992073.3099999996</v>
      </c>
      <c r="R11" s="137">
        <f t="shared" si="1"/>
        <v>0.11196624749783887</v>
      </c>
    </row>
    <row r="12" spans="2:18" ht="15" x14ac:dyDescent="0.25">
      <c r="N12" s="135"/>
      <c r="P12" s="15"/>
    </row>
    <row r="14" spans="2:18" ht="29.25" customHeight="1" x14ac:dyDescent="0.25">
      <c r="B14" s="86" t="s">
        <v>44</v>
      </c>
      <c r="C14" s="86" t="s">
        <v>3</v>
      </c>
      <c r="D14" s="86" t="s">
        <v>45</v>
      </c>
      <c r="E14" s="86" t="s">
        <v>28</v>
      </c>
    </row>
    <row r="15" spans="2:18" ht="18" customHeight="1" x14ac:dyDescent="0.3">
      <c r="B15" s="162" t="s">
        <v>8</v>
      </c>
      <c r="C15" s="163">
        <v>468</v>
      </c>
      <c r="D15" s="164">
        <v>1724750.96</v>
      </c>
      <c r="E15" s="165">
        <f>+D15/$D$19</f>
        <v>0.27069119624061516</v>
      </c>
    </row>
    <row r="16" spans="2:18" ht="18" customHeight="1" x14ac:dyDescent="0.3">
      <c r="B16" s="166" t="s">
        <v>5</v>
      </c>
      <c r="C16" s="163">
        <v>1850</v>
      </c>
      <c r="D16" s="164">
        <v>3317181.16</v>
      </c>
      <c r="E16" s="165">
        <f t="shared" ref="E16:E19" si="16">+D16/$D$19</f>
        <v>0.52061529877173185</v>
      </c>
    </row>
    <row r="17" spans="2:14" ht="18" customHeight="1" x14ac:dyDescent="0.3">
      <c r="B17" s="167" t="s">
        <v>6</v>
      </c>
      <c r="C17" s="163">
        <v>1028</v>
      </c>
      <c r="D17" s="164">
        <v>1329723.05</v>
      </c>
      <c r="E17" s="165">
        <f t="shared" si="16"/>
        <v>0.20869350498765302</v>
      </c>
    </row>
    <row r="18" spans="2:14" ht="18" customHeight="1" x14ac:dyDescent="0.3">
      <c r="B18" s="167" t="s">
        <v>7</v>
      </c>
      <c r="C18" s="163">
        <v>0</v>
      </c>
      <c r="D18" s="164">
        <v>0</v>
      </c>
      <c r="E18" s="165">
        <f t="shared" si="16"/>
        <v>0</v>
      </c>
      <c r="N18" s="32"/>
    </row>
    <row r="19" spans="2:14" ht="21.75" customHeight="1" thickBot="1" x14ac:dyDescent="0.35">
      <c r="B19" s="168" t="s">
        <v>27</v>
      </c>
      <c r="C19" s="169">
        <f>SUM(C15:C18)</f>
        <v>3346</v>
      </c>
      <c r="D19" s="170">
        <f>SUM(D15:D18)</f>
        <v>6371655.1699999999</v>
      </c>
      <c r="E19" s="171">
        <f t="shared" si="16"/>
        <v>1</v>
      </c>
    </row>
    <row r="23" spans="2:14" ht="15" x14ac:dyDescent="0.25">
      <c r="C23" s="17"/>
      <c r="D23" s="17"/>
      <c r="E23" s="17"/>
      <c r="F23" s="17"/>
      <c r="G23" s="17"/>
      <c r="H23" s="17"/>
    </row>
    <row r="24" spans="2:14" ht="15" x14ac:dyDescent="0.25">
      <c r="C24" s="17"/>
      <c r="E24" s="17"/>
      <c r="F24" s="17"/>
      <c r="G24" s="17"/>
      <c r="H24" s="17"/>
    </row>
  </sheetData>
  <mergeCells count="6">
    <mergeCell ref="B5:B6"/>
    <mergeCell ref="C4:R4"/>
    <mergeCell ref="K5:N5"/>
    <mergeCell ref="C5:F5"/>
    <mergeCell ref="G5:J5"/>
    <mergeCell ref="O5:R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  <ignoredErrors>
    <ignoredError sqref="F11 J11 N1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M62"/>
  <sheetViews>
    <sheetView topLeftCell="C1" zoomScale="80" zoomScaleNormal="80" workbookViewId="0">
      <pane ySplit="1" topLeftCell="A2" activePane="bottomLeft" state="frozen"/>
      <selection pane="bottomLeft" activeCell="E1" sqref="E1:E1048576"/>
    </sheetView>
  </sheetViews>
  <sheetFormatPr baseColWidth="10" defaultColWidth="11.44140625" defaultRowHeight="13.8" x14ac:dyDescent="0.3"/>
  <cols>
    <col min="1" max="1" width="12" style="102" customWidth="1"/>
    <col min="2" max="2" width="11.88671875" style="102" customWidth="1"/>
    <col min="3" max="3" width="19" style="101" customWidth="1"/>
    <col min="4" max="4" width="64.88671875" style="101" customWidth="1"/>
    <col min="5" max="5" width="122" style="102" bestFit="1" customWidth="1"/>
    <col min="6" max="6" width="16.77734375" style="101" customWidth="1"/>
    <col min="7" max="7" width="15.44140625" style="105" customWidth="1"/>
    <col min="8" max="8" width="16" style="104" customWidth="1"/>
    <col min="9" max="9" width="22.33203125" style="104" customWidth="1"/>
    <col min="10" max="10" width="17.6640625" style="104" customWidth="1"/>
    <col min="11" max="11" width="22.109375" style="104" customWidth="1"/>
    <col min="12" max="12" width="19.88671875" style="104" customWidth="1"/>
    <col min="13" max="13" width="14.88671875" style="103" customWidth="1"/>
    <col min="14" max="212" width="11.44140625" style="101"/>
    <col min="213" max="213" width="2.33203125" style="101" customWidth="1"/>
    <col min="214" max="215" width="10.6640625" style="101" customWidth="1"/>
    <col min="216" max="216" width="31.88671875" style="101" customWidth="1"/>
    <col min="217" max="217" width="15.6640625" style="101" customWidth="1"/>
    <col min="218" max="218" width="12.33203125" style="101" customWidth="1"/>
    <col min="219" max="220" width="12.109375" style="101" customWidth="1"/>
    <col min="221" max="223" width="11.109375" style="101" customWidth="1"/>
    <col min="224" max="224" width="18" style="101" customWidth="1"/>
    <col min="225" max="225" width="14.109375" style="101" customWidth="1"/>
    <col min="226" max="226" width="12.109375" style="101" customWidth="1"/>
    <col min="227" max="228" width="10.6640625" style="101" customWidth="1"/>
    <col min="229" max="229" width="16.109375" style="101" customWidth="1"/>
    <col min="230" max="230" width="12.6640625" style="101" customWidth="1"/>
    <col min="231" max="231" width="13.5546875" style="101" customWidth="1"/>
    <col min="232" max="232" width="12.6640625" style="101" customWidth="1"/>
    <col min="233" max="233" width="14.6640625" style="101" customWidth="1"/>
    <col min="234" max="234" width="13" style="101" customWidth="1"/>
    <col min="235" max="235" width="10.6640625" style="101" customWidth="1"/>
    <col min="236" max="237" width="11" style="101" customWidth="1"/>
    <col min="238" max="244" width="10.6640625" style="101" customWidth="1"/>
    <col min="245" max="245" width="14" style="101" customWidth="1"/>
    <col min="246" max="246" width="13.109375" style="101" customWidth="1"/>
    <col min="247" max="247" width="12.109375" style="101" customWidth="1"/>
    <col min="248" max="249" width="10.6640625" style="101" customWidth="1"/>
    <col min="250" max="250" width="22" style="101" customWidth="1"/>
    <col min="251" max="251" width="11.6640625" style="101" bestFit="1" customWidth="1"/>
    <col min="252" max="252" width="15.6640625" style="101" customWidth="1"/>
    <col min="253" max="253" width="12.6640625" style="101" customWidth="1"/>
    <col min="254" max="254" width="12.109375" style="101" customWidth="1"/>
    <col min="255" max="255" width="10.6640625" style="101" customWidth="1"/>
    <col min="256" max="256" width="11" style="101" customWidth="1"/>
    <col min="257" max="257" width="11.109375" style="101" customWidth="1"/>
    <col min="258" max="259" width="10.6640625" style="101" customWidth="1"/>
    <col min="260" max="260" width="11.5546875" style="101" customWidth="1"/>
    <col min="261" max="262" width="10.6640625" style="101" customWidth="1"/>
    <col min="263" max="263" width="12.33203125" style="101" customWidth="1"/>
    <col min="264" max="264" width="10.6640625" style="101" customWidth="1"/>
    <col min="265" max="265" width="16.6640625" style="101" customWidth="1"/>
    <col min="266" max="468" width="11.44140625" style="101"/>
    <col min="469" max="469" width="2.33203125" style="101" customWidth="1"/>
    <col min="470" max="471" width="10.6640625" style="101" customWidth="1"/>
    <col min="472" max="472" width="31.88671875" style="101" customWidth="1"/>
    <col min="473" max="473" width="15.6640625" style="101" customWidth="1"/>
    <col min="474" max="474" width="12.33203125" style="101" customWidth="1"/>
    <col min="475" max="476" width="12.109375" style="101" customWidth="1"/>
    <col min="477" max="479" width="11.109375" style="101" customWidth="1"/>
    <col min="480" max="480" width="18" style="101" customWidth="1"/>
    <col min="481" max="481" width="14.109375" style="101" customWidth="1"/>
    <col min="482" max="482" width="12.109375" style="101" customWidth="1"/>
    <col min="483" max="484" width="10.6640625" style="101" customWidth="1"/>
    <col min="485" max="485" width="16.109375" style="101" customWidth="1"/>
    <col min="486" max="486" width="12.6640625" style="101" customWidth="1"/>
    <col min="487" max="487" width="13.5546875" style="101" customWidth="1"/>
    <col min="488" max="488" width="12.6640625" style="101" customWidth="1"/>
    <col min="489" max="489" width="14.6640625" style="101" customWidth="1"/>
    <col min="490" max="490" width="13" style="101" customWidth="1"/>
    <col min="491" max="491" width="10.6640625" style="101" customWidth="1"/>
    <col min="492" max="493" width="11" style="101" customWidth="1"/>
    <col min="494" max="500" width="10.6640625" style="101" customWidth="1"/>
    <col min="501" max="501" width="14" style="101" customWidth="1"/>
    <col min="502" max="502" width="13.109375" style="101" customWidth="1"/>
    <col min="503" max="503" width="12.109375" style="101" customWidth="1"/>
    <col min="504" max="505" width="10.6640625" style="101" customWidth="1"/>
    <col min="506" max="506" width="22" style="101" customWidth="1"/>
    <col min="507" max="507" width="11.6640625" style="101" bestFit="1" customWidth="1"/>
    <col min="508" max="508" width="15.6640625" style="101" customWidth="1"/>
    <col min="509" max="509" width="12.6640625" style="101" customWidth="1"/>
    <col min="510" max="510" width="12.109375" style="101" customWidth="1"/>
    <col min="511" max="511" width="10.6640625" style="101" customWidth="1"/>
    <col min="512" max="512" width="11" style="101" customWidth="1"/>
    <col min="513" max="513" width="11.109375" style="101" customWidth="1"/>
    <col min="514" max="515" width="10.6640625" style="101" customWidth="1"/>
    <col min="516" max="516" width="11.5546875" style="101" customWidth="1"/>
    <col min="517" max="518" width="10.6640625" style="101" customWidth="1"/>
    <col min="519" max="519" width="12.33203125" style="101" customWidth="1"/>
    <col min="520" max="520" width="10.6640625" style="101" customWidth="1"/>
    <col min="521" max="521" width="16.6640625" style="101" customWidth="1"/>
    <col min="522" max="724" width="11.44140625" style="101"/>
    <col min="725" max="725" width="2.33203125" style="101" customWidth="1"/>
    <col min="726" max="727" width="10.6640625" style="101" customWidth="1"/>
    <col min="728" max="728" width="31.88671875" style="101" customWidth="1"/>
    <col min="729" max="729" width="15.6640625" style="101" customWidth="1"/>
    <col min="730" max="730" width="12.33203125" style="101" customWidth="1"/>
    <col min="731" max="732" width="12.109375" style="101" customWidth="1"/>
    <col min="733" max="735" width="11.109375" style="101" customWidth="1"/>
    <col min="736" max="736" width="18" style="101" customWidth="1"/>
    <col min="737" max="737" width="14.109375" style="101" customWidth="1"/>
    <col min="738" max="738" width="12.109375" style="101" customWidth="1"/>
    <col min="739" max="740" width="10.6640625" style="101" customWidth="1"/>
    <col min="741" max="741" width="16.109375" style="101" customWidth="1"/>
    <col min="742" max="742" width="12.6640625" style="101" customWidth="1"/>
    <col min="743" max="743" width="13.5546875" style="101" customWidth="1"/>
    <col min="744" max="744" width="12.6640625" style="101" customWidth="1"/>
    <col min="745" max="745" width="14.6640625" style="101" customWidth="1"/>
    <col min="746" max="746" width="13" style="101" customWidth="1"/>
    <col min="747" max="747" width="10.6640625" style="101" customWidth="1"/>
    <col min="748" max="749" width="11" style="101" customWidth="1"/>
    <col min="750" max="756" width="10.6640625" style="101" customWidth="1"/>
    <col min="757" max="757" width="14" style="101" customWidth="1"/>
    <col min="758" max="758" width="13.109375" style="101" customWidth="1"/>
    <col min="759" max="759" width="12.109375" style="101" customWidth="1"/>
    <col min="760" max="761" width="10.6640625" style="101" customWidth="1"/>
    <col min="762" max="762" width="22" style="101" customWidth="1"/>
    <col min="763" max="763" width="11.6640625" style="101" bestFit="1" customWidth="1"/>
    <col min="764" max="764" width="15.6640625" style="101" customWidth="1"/>
    <col min="765" max="765" width="12.6640625" style="101" customWidth="1"/>
    <col min="766" max="766" width="12.109375" style="101" customWidth="1"/>
    <col min="767" max="767" width="10.6640625" style="101" customWidth="1"/>
    <col min="768" max="768" width="11" style="101" customWidth="1"/>
    <col min="769" max="769" width="11.109375" style="101" customWidth="1"/>
    <col min="770" max="771" width="10.6640625" style="101" customWidth="1"/>
    <col min="772" max="772" width="11.5546875" style="101" customWidth="1"/>
    <col min="773" max="774" width="10.6640625" style="101" customWidth="1"/>
    <col min="775" max="775" width="12.33203125" style="101" customWidth="1"/>
    <col min="776" max="776" width="10.6640625" style="101" customWidth="1"/>
    <col min="777" max="777" width="16.6640625" style="101" customWidth="1"/>
    <col min="778" max="980" width="11.44140625" style="101"/>
    <col min="981" max="981" width="2.33203125" style="101" customWidth="1"/>
    <col min="982" max="983" width="10.6640625" style="101" customWidth="1"/>
    <col min="984" max="984" width="31.88671875" style="101" customWidth="1"/>
    <col min="985" max="985" width="15.6640625" style="101" customWidth="1"/>
    <col min="986" max="986" width="12.33203125" style="101" customWidth="1"/>
    <col min="987" max="988" width="12.109375" style="101" customWidth="1"/>
    <col min="989" max="991" width="11.109375" style="101" customWidth="1"/>
    <col min="992" max="992" width="18" style="101" customWidth="1"/>
    <col min="993" max="993" width="14.109375" style="101" customWidth="1"/>
    <col min="994" max="994" width="12.109375" style="101" customWidth="1"/>
    <col min="995" max="996" width="10.6640625" style="101" customWidth="1"/>
    <col min="997" max="997" width="16.109375" style="101" customWidth="1"/>
    <col min="998" max="998" width="12.6640625" style="101" customWidth="1"/>
    <col min="999" max="999" width="13.5546875" style="101" customWidth="1"/>
    <col min="1000" max="1000" width="12.6640625" style="101" customWidth="1"/>
    <col min="1001" max="1001" width="14.6640625" style="101" customWidth="1"/>
    <col min="1002" max="1002" width="13" style="101" customWidth="1"/>
    <col min="1003" max="1003" width="10.6640625" style="101" customWidth="1"/>
    <col min="1004" max="1005" width="11" style="101" customWidth="1"/>
    <col min="1006" max="1012" width="10.6640625" style="101" customWidth="1"/>
    <col min="1013" max="1013" width="14" style="101" customWidth="1"/>
    <col min="1014" max="1014" width="13.109375" style="101" customWidth="1"/>
    <col min="1015" max="1015" width="12.109375" style="101" customWidth="1"/>
    <col min="1016" max="1017" width="10.6640625" style="101" customWidth="1"/>
    <col min="1018" max="1018" width="22" style="101" customWidth="1"/>
    <col min="1019" max="1019" width="11.6640625" style="101" bestFit="1" customWidth="1"/>
    <col min="1020" max="1020" width="15.6640625" style="101" customWidth="1"/>
    <col min="1021" max="1021" width="12.6640625" style="101" customWidth="1"/>
    <col min="1022" max="1022" width="12.109375" style="101" customWidth="1"/>
    <col min="1023" max="1023" width="10.6640625" style="101" customWidth="1"/>
    <col min="1024" max="1024" width="11" style="101" customWidth="1"/>
    <col min="1025" max="1025" width="11.109375" style="101" customWidth="1"/>
    <col min="1026" max="1027" width="10.6640625" style="101" customWidth="1"/>
    <col min="1028" max="1028" width="11.5546875" style="101" customWidth="1"/>
    <col min="1029" max="1030" width="10.6640625" style="101" customWidth="1"/>
    <col min="1031" max="1031" width="12.33203125" style="101" customWidth="1"/>
    <col min="1032" max="1032" width="10.6640625" style="101" customWidth="1"/>
    <col min="1033" max="1033" width="16.6640625" style="101" customWidth="1"/>
    <col min="1034" max="1236" width="11.44140625" style="101"/>
    <col min="1237" max="1237" width="2.33203125" style="101" customWidth="1"/>
    <col min="1238" max="1239" width="10.6640625" style="101" customWidth="1"/>
    <col min="1240" max="1240" width="31.88671875" style="101" customWidth="1"/>
    <col min="1241" max="1241" width="15.6640625" style="101" customWidth="1"/>
    <col min="1242" max="1242" width="12.33203125" style="101" customWidth="1"/>
    <col min="1243" max="1244" width="12.109375" style="101" customWidth="1"/>
    <col min="1245" max="1247" width="11.109375" style="101" customWidth="1"/>
    <col min="1248" max="1248" width="18" style="101" customWidth="1"/>
    <col min="1249" max="1249" width="14.109375" style="101" customWidth="1"/>
    <col min="1250" max="1250" width="12.109375" style="101" customWidth="1"/>
    <col min="1251" max="1252" width="10.6640625" style="101" customWidth="1"/>
    <col min="1253" max="1253" width="16.109375" style="101" customWidth="1"/>
    <col min="1254" max="1254" width="12.6640625" style="101" customWidth="1"/>
    <col min="1255" max="1255" width="13.5546875" style="101" customWidth="1"/>
    <col min="1256" max="1256" width="12.6640625" style="101" customWidth="1"/>
    <col min="1257" max="1257" width="14.6640625" style="101" customWidth="1"/>
    <col min="1258" max="1258" width="13" style="101" customWidth="1"/>
    <col min="1259" max="1259" width="10.6640625" style="101" customWidth="1"/>
    <col min="1260" max="1261" width="11" style="101" customWidth="1"/>
    <col min="1262" max="1268" width="10.6640625" style="101" customWidth="1"/>
    <col min="1269" max="1269" width="14" style="101" customWidth="1"/>
    <col min="1270" max="1270" width="13.109375" style="101" customWidth="1"/>
    <col min="1271" max="1271" width="12.109375" style="101" customWidth="1"/>
    <col min="1272" max="1273" width="10.6640625" style="101" customWidth="1"/>
    <col min="1274" max="1274" width="22" style="101" customWidth="1"/>
    <col min="1275" max="1275" width="11.6640625" style="101" bestFit="1" customWidth="1"/>
    <col min="1276" max="1276" width="15.6640625" style="101" customWidth="1"/>
    <col min="1277" max="1277" width="12.6640625" style="101" customWidth="1"/>
    <col min="1278" max="1278" width="12.109375" style="101" customWidth="1"/>
    <col min="1279" max="1279" width="10.6640625" style="101" customWidth="1"/>
    <col min="1280" max="1280" width="11" style="101" customWidth="1"/>
    <col min="1281" max="1281" width="11.109375" style="101" customWidth="1"/>
    <col min="1282" max="1283" width="10.6640625" style="101" customWidth="1"/>
    <col min="1284" max="1284" width="11.5546875" style="101" customWidth="1"/>
    <col min="1285" max="1286" width="10.6640625" style="101" customWidth="1"/>
    <col min="1287" max="1287" width="12.33203125" style="101" customWidth="1"/>
    <col min="1288" max="1288" width="10.6640625" style="101" customWidth="1"/>
    <col min="1289" max="1289" width="16.6640625" style="101" customWidth="1"/>
    <col min="1290" max="1492" width="11.44140625" style="101"/>
    <col min="1493" max="1493" width="2.33203125" style="101" customWidth="1"/>
    <col min="1494" max="1495" width="10.6640625" style="101" customWidth="1"/>
    <col min="1496" max="1496" width="31.88671875" style="101" customWidth="1"/>
    <col min="1497" max="1497" width="15.6640625" style="101" customWidth="1"/>
    <col min="1498" max="1498" width="12.33203125" style="101" customWidth="1"/>
    <col min="1499" max="1500" width="12.109375" style="101" customWidth="1"/>
    <col min="1501" max="1503" width="11.109375" style="101" customWidth="1"/>
    <col min="1504" max="1504" width="18" style="101" customWidth="1"/>
    <col min="1505" max="1505" width="14.109375" style="101" customWidth="1"/>
    <col min="1506" max="1506" width="12.109375" style="101" customWidth="1"/>
    <col min="1507" max="1508" width="10.6640625" style="101" customWidth="1"/>
    <col min="1509" max="1509" width="16.109375" style="101" customWidth="1"/>
    <col min="1510" max="1510" width="12.6640625" style="101" customWidth="1"/>
    <col min="1511" max="1511" width="13.5546875" style="101" customWidth="1"/>
    <col min="1512" max="1512" width="12.6640625" style="101" customWidth="1"/>
    <col min="1513" max="1513" width="14.6640625" style="101" customWidth="1"/>
    <col min="1514" max="1514" width="13" style="101" customWidth="1"/>
    <col min="1515" max="1515" width="10.6640625" style="101" customWidth="1"/>
    <col min="1516" max="1517" width="11" style="101" customWidth="1"/>
    <col min="1518" max="1524" width="10.6640625" style="101" customWidth="1"/>
    <col min="1525" max="1525" width="14" style="101" customWidth="1"/>
    <col min="1526" max="1526" width="13.109375" style="101" customWidth="1"/>
    <col min="1527" max="1527" width="12.109375" style="101" customWidth="1"/>
    <col min="1528" max="1529" width="10.6640625" style="101" customWidth="1"/>
    <col min="1530" max="1530" width="22" style="101" customWidth="1"/>
    <col min="1531" max="1531" width="11.6640625" style="101" bestFit="1" customWidth="1"/>
    <col min="1532" max="1532" width="15.6640625" style="101" customWidth="1"/>
    <col min="1533" max="1533" width="12.6640625" style="101" customWidth="1"/>
    <col min="1534" max="1534" width="12.109375" style="101" customWidth="1"/>
    <col min="1535" max="1535" width="10.6640625" style="101" customWidth="1"/>
    <col min="1536" max="1536" width="11" style="101" customWidth="1"/>
    <col min="1537" max="1537" width="11.109375" style="101" customWidth="1"/>
    <col min="1538" max="1539" width="10.6640625" style="101" customWidth="1"/>
    <col min="1540" max="1540" width="11.5546875" style="101" customWidth="1"/>
    <col min="1541" max="1542" width="10.6640625" style="101" customWidth="1"/>
    <col min="1543" max="1543" width="12.33203125" style="101" customWidth="1"/>
    <col min="1544" max="1544" width="10.6640625" style="101" customWidth="1"/>
    <col min="1545" max="1545" width="16.6640625" style="101" customWidth="1"/>
    <col min="1546" max="1748" width="11.44140625" style="101"/>
    <col min="1749" max="1749" width="2.33203125" style="101" customWidth="1"/>
    <col min="1750" max="1751" width="10.6640625" style="101" customWidth="1"/>
    <col min="1752" max="1752" width="31.88671875" style="101" customWidth="1"/>
    <col min="1753" max="1753" width="15.6640625" style="101" customWidth="1"/>
    <col min="1754" max="1754" width="12.33203125" style="101" customWidth="1"/>
    <col min="1755" max="1756" width="12.109375" style="101" customWidth="1"/>
    <col min="1757" max="1759" width="11.109375" style="101" customWidth="1"/>
    <col min="1760" max="1760" width="18" style="101" customWidth="1"/>
    <col min="1761" max="1761" width="14.109375" style="101" customWidth="1"/>
    <col min="1762" max="1762" width="12.109375" style="101" customWidth="1"/>
    <col min="1763" max="1764" width="10.6640625" style="101" customWidth="1"/>
    <col min="1765" max="1765" width="16.109375" style="101" customWidth="1"/>
    <col min="1766" max="1766" width="12.6640625" style="101" customWidth="1"/>
    <col min="1767" max="1767" width="13.5546875" style="101" customWidth="1"/>
    <col min="1768" max="1768" width="12.6640625" style="101" customWidth="1"/>
    <col min="1769" max="1769" width="14.6640625" style="101" customWidth="1"/>
    <col min="1770" max="1770" width="13" style="101" customWidth="1"/>
    <col min="1771" max="1771" width="10.6640625" style="101" customWidth="1"/>
    <col min="1772" max="1773" width="11" style="101" customWidth="1"/>
    <col min="1774" max="1780" width="10.6640625" style="101" customWidth="1"/>
    <col min="1781" max="1781" width="14" style="101" customWidth="1"/>
    <col min="1782" max="1782" width="13.109375" style="101" customWidth="1"/>
    <col min="1783" max="1783" width="12.109375" style="101" customWidth="1"/>
    <col min="1784" max="1785" width="10.6640625" style="101" customWidth="1"/>
    <col min="1786" max="1786" width="22" style="101" customWidth="1"/>
    <col min="1787" max="1787" width="11.6640625" style="101" bestFit="1" customWidth="1"/>
    <col min="1788" max="1788" width="15.6640625" style="101" customWidth="1"/>
    <col min="1789" max="1789" width="12.6640625" style="101" customWidth="1"/>
    <col min="1790" max="1790" width="12.109375" style="101" customWidth="1"/>
    <col min="1791" max="1791" width="10.6640625" style="101" customWidth="1"/>
    <col min="1792" max="1792" width="11" style="101" customWidth="1"/>
    <col min="1793" max="1793" width="11.109375" style="101" customWidth="1"/>
    <col min="1794" max="1795" width="10.6640625" style="101" customWidth="1"/>
    <col min="1796" max="1796" width="11.5546875" style="101" customWidth="1"/>
    <col min="1797" max="1798" width="10.6640625" style="101" customWidth="1"/>
    <col min="1799" max="1799" width="12.33203125" style="101" customWidth="1"/>
    <col min="1800" max="1800" width="10.6640625" style="101" customWidth="1"/>
    <col min="1801" max="1801" width="16.6640625" style="101" customWidth="1"/>
    <col min="1802" max="2004" width="11.44140625" style="101"/>
    <col min="2005" max="2005" width="2.33203125" style="101" customWidth="1"/>
    <col min="2006" max="2007" width="10.6640625" style="101" customWidth="1"/>
    <col min="2008" max="2008" width="31.88671875" style="101" customWidth="1"/>
    <col min="2009" max="2009" width="15.6640625" style="101" customWidth="1"/>
    <col min="2010" max="2010" width="12.33203125" style="101" customWidth="1"/>
    <col min="2011" max="2012" width="12.109375" style="101" customWidth="1"/>
    <col min="2013" max="2015" width="11.109375" style="101" customWidth="1"/>
    <col min="2016" max="2016" width="18" style="101" customWidth="1"/>
    <col min="2017" max="2017" width="14.109375" style="101" customWidth="1"/>
    <col min="2018" max="2018" width="12.109375" style="101" customWidth="1"/>
    <col min="2019" max="2020" width="10.6640625" style="101" customWidth="1"/>
    <col min="2021" max="2021" width="16.109375" style="101" customWidth="1"/>
    <col min="2022" max="2022" width="12.6640625" style="101" customWidth="1"/>
    <col min="2023" max="2023" width="13.5546875" style="101" customWidth="1"/>
    <col min="2024" max="2024" width="12.6640625" style="101" customWidth="1"/>
    <col min="2025" max="2025" width="14.6640625" style="101" customWidth="1"/>
    <col min="2026" max="2026" width="13" style="101" customWidth="1"/>
    <col min="2027" max="2027" width="10.6640625" style="101" customWidth="1"/>
    <col min="2028" max="2029" width="11" style="101" customWidth="1"/>
    <col min="2030" max="2036" width="10.6640625" style="101" customWidth="1"/>
    <col min="2037" max="2037" width="14" style="101" customWidth="1"/>
    <col min="2038" max="2038" width="13.109375" style="101" customWidth="1"/>
    <col min="2039" max="2039" width="12.109375" style="101" customWidth="1"/>
    <col min="2040" max="2041" width="10.6640625" style="101" customWidth="1"/>
    <col min="2042" max="2042" width="22" style="101" customWidth="1"/>
    <col min="2043" max="2043" width="11.6640625" style="101" bestFit="1" customWidth="1"/>
    <col min="2044" max="2044" width="15.6640625" style="101" customWidth="1"/>
    <col min="2045" max="2045" width="12.6640625" style="101" customWidth="1"/>
    <col min="2046" max="2046" width="12.109375" style="101" customWidth="1"/>
    <col min="2047" max="2047" width="10.6640625" style="101" customWidth="1"/>
    <col min="2048" max="2048" width="11" style="101" customWidth="1"/>
    <col min="2049" max="2049" width="11.109375" style="101" customWidth="1"/>
    <col min="2050" max="2051" width="10.6640625" style="101" customWidth="1"/>
    <col min="2052" max="2052" width="11.5546875" style="101" customWidth="1"/>
    <col min="2053" max="2054" width="10.6640625" style="101" customWidth="1"/>
    <col min="2055" max="2055" width="12.33203125" style="101" customWidth="1"/>
    <col min="2056" max="2056" width="10.6640625" style="101" customWidth="1"/>
    <col min="2057" max="2057" width="16.6640625" style="101" customWidth="1"/>
    <col min="2058" max="2260" width="11.44140625" style="101"/>
    <col min="2261" max="2261" width="2.33203125" style="101" customWidth="1"/>
    <col min="2262" max="2263" width="10.6640625" style="101" customWidth="1"/>
    <col min="2264" max="2264" width="31.88671875" style="101" customWidth="1"/>
    <col min="2265" max="2265" width="15.6640625" style="101" customWidth="1"/>
    <col min="2266" max="2266" width="12.33203125" style="101" customWidth="1"/>
    <col min="2267" max="2268" width="12.109375" style="101" customWidth="1"/>
    <col min="2269" max="2271" width="11.109375" style="101" customWidth="1"/>
    <col min="2272" max="2272" width="18" style="101" customWidth="1"/>
    <col min="2273" max="2273" width="14.109375" style="101" customWidth="1"/>
    <col min="2274" max="2274" width="12.109375" style="101" customWidth="1"/>
    <col min="2275" max="2276" width="10.6640625" style="101" customWidth="1"/>
    <col min="2277" max="2277" width="16.109375" style="101" customWidth="1"/>
    <col min="2278" max="2278" width="12.6640625" style="101" customWidth="1"/>
    <col min="2279" max="2279" width="13.5546875" style="101" customWidth="1"/>
    <col min="2280" max="2280" width="12.6640625" style="101" customWidth="1"/>
    <col min="2281" max="2281" width="14.6640625" style="101" customWidth="1"/>
    <col min="2282" max="2282" width="13" style="101" customWidth="1"/>
    <col min="2283" max="2283" width="10.6640625" style="101" customWidth="1"/>
    <col min="2284" max="2285" width="11" style="101" customWidth="1"/>
    <col min="2286" max="2292" width="10.6640625" style="101" customWidth="1"/>
    <col min="2293" max="2293" width="14" style="101" customWidth="1"/>
    <col min="2294" max="2294" width="13.109375" style="101" customWidth="1"/>
    <col min="2295" max="2295" width="12.109375" style="101" customWidth="1"/>
    <col min="2296" max="2297" width="10.6640625" style="101" customWidth="1"/>
    <col min="2298" max="2298" width="22" style="101" customWidth="1"/>
    <col min="2299" max="2299" width="11.6640625" style="101" bestFit="1" customWidth="1"/>
    <col min="2300" max="2300" width="15.6640625" style="101" customWidth="1"/>
    <col min="2301" max="2301" width="12.6640625" style="101" customWidth="1"/>
    <col min="2302" max="2302" width="12.109375" style="101" customWidth="1"/>
    <col min="2303" max="2303" width="10.6640625" style="101" customWidth="1"/>
    <col min="2304" max="2304" width="11" style="101" customWidth="1"/>
    <col min="2305" max="2305" width="11.109375" style="101" customWidth="1"/>
    <col min="2306" max="2307" width="10.6640625" style="101" customWidth="1"/>
    <col min="2308" max="2308" width="11.5546875" style="101" customWidth="1"/>
    <col min="2309" max="2310" width="10.6640625" style="101" customWidth="1"/>
    <col min="2311" max="2311" width="12.33203125" style="101" customWidth="1"/>
    <col min="2312" max="2312" width="10.6640625" style="101" customWidth="1"/>
    <col min="2313" max="2313" width="16.6640625" style="101" customWidth="1"/>
    <col min="2314" max="2516" width="11.44140625" style="101"/>
    <col min="2517" max="2517" width="2.33203125" style="101" customWidth="1"/>
    <col min="2518" max="2519" width="10.6640625" style="101" customWidth="1"/>
    <col min="2520" max="2520" width="31.88671875" style="101" customWidth="1"/>
    <col min="2521" max="2521" width="15.6640625" style="101" customWidth="1"/>
    <col min="2522" max="2522" width="12.33203125" style="101" customWidth="1"/>
    <col min="2523" max="2524" width="12.109375" style="101" customWidth="1"/>
    <col min="2525" max="2527" width="11.109375" style="101" customWidth="1"/>
    <col min="2528" max="2528" width="18" style="101" customWidth="1"/>
    <col min="2529" max="2529" width="14.109375" style="101" customWidth="1"/>
    <col min="2530" max="2530" width="12.109375" style="101" customWidth="1"/>
    <col min="2531" max="2532" width="10.6640625" style="101" customWidth="1"/>
    <col min="2533" max="2533" width="16.109375" style="101" customWidth="1"/>
    <col min="2534" max="2534" width="12.6640625" style="101" customWidth="1"/>
    <col min="2535" max="2535" width="13.5546875" style="101" customWidth="1"/>
    <col min="2536" max="2536" width="12.6640625" style="101" customWidth="1"/>
    <col min="2537" max="2537" width="14.6640625" style="101" customWidth="1"/>
    <col min="2538" max="2538" width="13" style="101" customWidth="1"/>
    <col min="2539" max="2539" width="10.6640625" style="101" customWidth="1"/>
    <col min="2540" max="2541" width="11" style="101" customWidth="1"/>
    <col min="2542" max="2548" width="10.6640625" style="101" customWidth="1"/>
    <col min="2549" max="2549" width="14" style="101" customWidth="1"/>
    <col min="2550" max="2550" width="13.109375" style="101" customWidth="1"/>
    <col min="2551" max="2551" width="12.109375" style="101" customWidth="1"/>
    <col min="2552" max="2553" width="10.6640625" style="101" customWidth="1"/>
    <col min="2554" max="2554" width="22" style="101" customWidth="1"/>
    <col min="2555" max="2555" width="11.6640625" style="101" bestFit="1" customWidth="1"/>
    <col min="2556" max="2556" width="15.6640625" style="101" customWidth="1"/>
    <col min="2557" max="2557" width="12.6640625" style="101" customWidth="1"/>
    <col min="2558" max="2558" width="12.109375" style="101" customWidth="1"/>
    <col min="2559" max="2559" width="10.6640625" style="101" customWidth="1"/>
    <col min="2560" max="2560" width="11" style="101" customWidth="1"/>
    <col min="2561" max="2561" width="11.109375" style="101" customWidth="1"/>
    <col min="2562" max="2563" width="10.6640625" style="101" customWidth="1"/>
    <col min="2564" max="2564" width="11.5546875" style="101" customWidth="1"/>
    <col min="2565" max="2566" width="10.6640625" style="101" customWidth="1"/>
    <col min="2567" max="2567" width="12.33203125" style="101" customWidth="1"/>
    <col min="2568" max="2568" width="10.6640625" style="101" customWidth="1"/>
    <col min="2569" max="2569" width="16.6640625" style="101" customWidth="1"/>
    <col min="2570" max="2772" width="11.44140625" style="101"/>
    <col min="2773" max="2773" width="2.33203125" style="101" customWidth="1"/>
    <col min="2774" max="2775" width="10.6640625" style="101" customWidth="1"/>
    <col min="2776" max="2776" width="31.88671875" style="101" customWidth="1"/>
    <col min="2777" max="2777" width="15.6640625" style="101" customWidth="1"/>
    <col min="2778" max="2778" width="12.33203125" style="101" customWidth="1"/>
    <col min="2779" max="2780" width="12.109375" style="101" customWidth="1"/>
    <col min="2781" max="2783" width="11.109375" style="101" customWidth="1"/>
    <col min="2784" max="2784" width="18" style="101" customWidth="1"/>
    <col min="2785" max="2785" width="14.109375" style="101" customWidth="1"/>
    <col min="2786" max="2786" width="12.109375" style="101" customWidth="1"/>
    <col min="2787" max="2788" width="10.6640625" style="101" customWidth="1"/>
    <col min="2789" max="2789" width="16.109375" style="101" customWidth="1"/>
    <col min="2790" max="2790" width="12.6640625" style="101" customWidth="1"/>
    <col min="2791" max="2791" width="13.5546875" style="101" customWidth="1"/>
    <col min="2792" max="2792" width="12.6640625" style="101" customWidth="1"/>
    <col min="2793" max="2793" width="14.6640625" style="101" customWidth="1"/>
    <col min="2794" max="2794" width="13" style="101" customWidth="1"/>
    <col min="2795" max="2795" width="10.6640625" style="101" customWidth="1"/>
    <col min="2796" max="2797" width="11" style="101" customWidth="1"/>
    <col min="2798" max="2804" width="10.6640625" style="101" customWidth="1"/>
    <col min="2805" max="2805" width="14" style="101" customWidth="1"/>
    <col min="2806" max="2806" width="13.109375" style="101" customWidth="1"/>
    <col min="2807" max="2807" width="12.109375" style="101" customWidth="1"/>
    <col min="2808" max="2809" width="10.6640625" style="101" customWidth="1"/>
    <col min="2810" max="2810" width="22" style="101" customWidth="1"/>
    <col min="2811" max="2811" width="11.6640625" style="101" bestFit="1" customWidth="1"/>
    <col min="2812" max="2812" width="15.6640625" style="101" customWidth="1"/>
    <col min="2813" max="2813" width="12.6640625" style="101" customWidth="1"/>
    <col min="2814" max="2814" width="12.109375" style="101" customWidth="1"/>
    <col min="2815" max="2815" width="10.6640625" style="101" customWidth="1"/>
    <col min="2816" max="2816" width="11" style="101" customWidth="1"/>
    <col min="2817" max="2817" width="11.109375" style="101" customWidth="1"/>
    <col min="2818" max="2819" width="10.6640625" style="101" customWidth="1"/>
    <col min="2820" max="2820" width="11.5546875" style="101" customWidth="1"/>
    <col min="2821" max="2822" width="10.6640625" style="101" customWidth="1"/>
    <col min="2823" max="2823" width="12.33203125" style="101" customWidth="1"/>
    <col min="2824" max="2824" width="10.6640625" style="101" customWidth="1"/>
    <col min="2825" max="2825" width="16.6640625" style="101" customWidth="1"/>
    <col min="2826" max="3028" width="11.44140625" style="101"/>
    <col min="3029" max="3029" width="2.33203125" style="101" customWidth="1"/>
    <col min="3030" max="3031" width="10.6640625" style="101" customWidth="1"/>
    <col min="3032" max="3032" width="31.88671875" style="101" customWidth="1"/>
    <col min="3033" max="3033" width="15.6640625" style="101" customWidth="1"/>
    <col min="3034" max="3034" width="12.33203125" style="101" customWidth="1"/>
    <col min="3035" max="3036" width="12.109375" style="101" customWidth="1"/>
    <col min="3037" max="3039" width="11.109375" style="101" customWidth="1"/>
    <col min="3040" max="3040" width="18" style="101" customWidth="1"/>
    <col min="3041" max="3041" width="14.109375" style="101" customWidth="1"/>
    <col min="3042" max="3042" width="12.109375" style="101" customWidth="1"/>
    <col min="3043" max="3044" width="10.6640625" style="101" customWidth="1"/>
    <col min="3045" max="3045" width="16.109375" style="101" customWidth="1"/>
    <col min="3046" max="3046" width="12.6640625" style="101" customWidth="1"/>
    <col min="3047" max="3047" width="13.5546875" style="101" customWidth="1"/>
    <col min="3048" max="3048" width="12.6640625" style="101" customWidth="1"/>
    <col min="3049" max="3049" width="14.6640625" style="101" customWidth="1"/>
    <col min="3050" max="3050" width="13" style="101" customWidth="1"/>
    <col min="3051" max="3051" width="10.6640625" style="101" customWidth="1"/>
    <col min="3052" max="3053" width="11" style="101" customWidth="1"/>
    <col min="3054" max="3060" width="10.6640625" style="101" customWidth="1"/>
    <col min="3061" max="3061" width="14" style="101" customWidth="1"/>
    <col min="3062" max="3062" width="13.109375" style="101" customWidth="1"/>
    <col min="3063" max="3063" width="12.109375" style="101" customWidth="1"/>
    <col min="3064" max="3065" width="10.6640625" style="101" customWidth="1"/>
    <col min="3066" max="3066" width="22" style="101" customWidth="1"/>
    <col min="3067" max="3067" width="11.6640625" style="101" bestFit="1" customWidth="1"/>
    <col min="3068" max="3068" width="15.6640625" style="101" customWidth="1"/>
    <col min="3069" max="3069" width="12.6640625" style="101" customWidth="1"/>
    <col min="3070" max="3070" width="12.109375" style="101" customWidth="1"/>
    <col min="3071" max="3071" width="10.6640625" style="101" customWidth="1"/>
    <col min="3072" max="3072" width="11" style="101" customWidth="1"/>
    <col min="3073" max="3073" width="11.109375" style="101" customWidth="1"/>
    <col min="3074" max="3075" width="10.6640625" style="101" customWidth="1"/>
    <col min="3076" max="3076" width="11.5546875" style="101" customWidth="1"/>
    <col min="3077" max="3078" width="10.6640625" style="101" customWidth="1"/>
    <col min="3079" max="3079" width="12.33203125" style="101" customWidth="1"/>
    <col min="3080" max="3080" width="10.6640625" style="101" customWidth="1"/>
    <col min="3081" max="3081" width="16.6640625" style="101" customWidth="1"/>
    <col min="3082" max="3284" width="11.44140625" style="101"/>
    <col min="3285" max="3285" width="2.33203125" style="101" customWidth="1"/>
    <col min="3286" max="3287" width="10.6640625" style="101" customWidth="1"/>
    <col min="3288" max="3288" width="31.88671875" style="101" customWidth="1"/>
    <col min="3289" max="3289" width="15.6640625" style="101" customWidth="1"/>
    <col min="3290" max="3290" width="12.33203125" style="101" customWidth="1"/>
    <col min="3291" max="3292" width="12.109375" style="101" customWidth="1"/>
    <col min="3293" max="3295" width="11.109375" style="101" customWidth="1"/>
    <col min="3296" max="3296" width="18" style="101" customWidth="1"/>
    <col min="3297" max="3297" width="14.109375" style="101" customWidth="1"/>
    <col min="3298" max="3298" width="12.109375" style="101" customWidth="1"/>
    <col min="3299" max="3300" width="10.6640625" style="101" customWidth="1"/>
    <col min="3301" max="3301" width="16.109375" style="101" customWidth="1"/>
    <col min="3302" max="3302" width="12.6640625" style="101" customWidth="1"/>
    <col min="3303" max="3303" width="13.5546875" style="101" customWidth="1"/>
    <col min="3304" max="3304" width="12.6640625" style="101" customWidth="1"/>
    <col min="3305" max="3305" width="14.6640625" style="101" customWidth="1"/>
    <col min="3306" max="3306" width="13" style="101" customWidth="1"/>
    <col min="3307" max="3307" width="10.6640625" style="101" customWidth="1"/>
    <col min="3308" max="3309" width="11" style="101" customWidth="1"/>
    <col min="3310" max="3316" width="10.6640625" style="101" customWidth="1"/>
    <col min="3317" max="3317" width="14" style="101" customWidth="1"/>
    <col min="3318" max="3318" width="13.109375" style="101" customWidth="1"/>
    <col min="3319" max="3319" width="12.109375" style="101" customWidth="1"/>
    <col min="3320" max="3321" width="10.6640625" style="101" customWidth="1"/>
    <col min="3322" max="3322" width="22" style="101" customWidth="1"/>
    <col min="3323" max="3323" width="11.6640625" style="101" bestFit="1" customWidth="1"/>
    <col min="3324" max="3324" width="15.6640625" style="101" customWidth="1"/>
    <col min="3325" max="3325" width="12.6640625" style="101" customWidth="1"/>
    <col min="3326" max="3326" width="12.109375" style="101" customWidth="1"/>
    <col min="3327" max="3327" width="10.6640625" style="101" customWidth="1"/>
    <col min="3328" max="3328" width="11" style="101" customWidth="1"/>
    <col min="3329" max="3329" width="11.109375" style="101" customWidth="1"/>
    <col min="3330" max="3331" width="10.6640625" style="101" customWidth="1"/>
    <col min="3332" max="3332" width="11.5546875" style="101" customWidth="1"/>
    <col min="3333" max="3334" width="10.6640625" style="101" customWidth="1"/>
    <col min="3335" max="3335" width="12.33203125" style="101" customWidth="1"/>
    <col min="3336" max="3336" width="10.6640625" style="101" customWidth="1"/>
    <col min="3337" max="3337" width="16.6640625" style="101" customWidth="1"/>
    <col min="3338" max="3540" width="11.44140625" style="101"/>
    <col min="3541" max="3541" width="2.33203125" style="101" customWidth="1"/>
    <col min="3542" max="3543" width="10.6640625" style="101" customWidth="1"/>
    <col min="3544" max="3544" width="31.88671875" style="101" customWidth="1"/>
    <col min="3545" max="3545" width="15.6640625" style="101" customWidth="1"/>
    <col min="3546" max="3546" width="12.33203125" style="101" customWidth="1"/>
    <col min="3547" max="3548" width="12.109375" style="101" customWidth="1"/>
    <col min="3549" max="3551" width="11.109375" style="101" customWidth="1"/>
    <col min="3552" max="3552" width="18" style="101" customWidth="1"/>
    <col min="3553" max="3553" width="14.109375" style="101" customWidth="1"/>
    <col min="3554" max="3554" width="12.109375" style="101" customWidth="1"/>
    <col min="3555" max="3556" width="10.6640625" style="101" customWidth="1"/>
    <col min="3557" max="3557" width="16.109375" style="101" customWidth="1"/>
    <col min="3558" max="3558" width="12.6640625" style="101" customWidth="1"/>
    <col min="3559" max="3559" width="13.5546875" style="101" customWidth="1"/>
    <col min="3560" max="3560" width="12.6640625" style="101" customWidth="1"/>
    <col min="3561" max="3561" width="14.6640625" style="101" customWidth="1"/>
    <col min="3562" max="3562" width="13" style="101" customWidth="1"/>
    <col min="3563" max="3563" width="10.6640625" style="101" customWidth="1"/>
    <col min="3564" max="3565" width="11" style="101" customWidth="1"/>
    <col min="3566" max="3572" width="10.6640625" style="101" customWidth="1"/>
    <col min="3573" max="3573" width="14" style="101" customWidth="1"/>
    <col min="3574" max="3574" width="13.109375" style="101" customWidth="1"/>
    <col min="3575" max="3575" width="12.109375" style="101" customWidth="1"/>
    <col min="3576" max="3577" width="10.6640625" style="101" customWidth="1"/>
    <col min="3578" max="3578" width="22" style="101" customWidth="1"/>
    <col min="3579" max="3579" width="11.6640625" style="101" bestFit="1" customWidth="1"/>
    <col min="3580" max="3580" width="15.6640625" style="101" customWidth="1"/>
    <col min="3581" max="3581" width="12.6640625" style="101" customWidth="1"/>
    <col min="3582" max="3582" width="12.109375" style="101" customWidth="1"/>
    <col min="3583" max="3583" width="10.6640625" style="101" customWidth="1"/>
    <col min="3584" max="3584" width="11" style="101" customWidth="1"/>
    <col min="3585" max="3585" width="11.109375" style="101" customWidth="1"/>
    <col min="3586" max="3587" width="10.6640625" style="101" customWidth="1"/>
    <col min="3588" max="3588" width="11.5546875" style="101" customWidth="1"/>
    <col min="3589" max="3590" width="10.6640625" style="101" customWidth="1"/>
    <col min="3591" max="3591" width="12.33203125" style="101" customWidth="1"/>
    <col min="3592" max="3592" width="10.6640625" style="101" customWidth="1"/>
    <col min="3593" max="3593" width="16.6640625" style="101" customWidth="1"/>
    <col min="3594" max="3796" width="11.44140625" style="101"/>
    <col min="3797" max="3797" width="2.33203125" style="101" customWidth="1"/>
    <col min="3798" max="3799" width="10.6640625" style="101" customWidth="1"/>
    <col min="3800" max="3800" width="31.88671875" style="101" customWidth="1"/>
    <col min="3801" max="3801" width="15.6640625" style="101" customWidth="1"/>
    <col min="3802" max="3802" width="12.33203125" style="101" customWidth="1"/>
    <col min="3803" max="3804" width="12.109375" style="101" customWidth="1"/>
    <col min="3805" max="3807" width="11.109375" style="101" customWidth="1"/>
    <col min="3808" max="3808" width="18" style="101" customWidth="1"/>
    <col min="3809" max="3809" width="14.109375" style="101" customWidth="1"/>
    <col min="3810" max="3810" width="12.109375" style="101" customWidth="1"/>
    <col min="3811" max="3812" width="10.6640625" style="101" customWidth="1"/>
    <col min="3813" max="3813" width="16.109375" style="101" customWidth="1"/>
    <col min="3814" max="3814" width="12.6640625" style="101" customWidth="1"/>
    <col min="3815" max="3815" width="13.5546875" style="101" customWidth="1"/>
    <col min="3816" max="3816" width="12.6640625" style="101" customWidth="1"/>
    <col min="3817" max="3817" width="14.6640625" style="101" customWidth="1"/>
    <col min="3818" max="3818" width="13" style="101" customWidth="1"/>
    <col min="3819" max="3819" width="10.6640625" style="101" customWidth="1"/>
    <col min="3820" max="3821" width="11" style="101" customWidth="1"/>
    <col min="3822" max="3828" width="10.6640625" style="101" customWidth="1"/>
    <col min="3829" max="3829" width="14" style="101" customWidth="1"/>
    <col min="3830" max="3830" width="13.109375" style="101" customWidth="1"/>
    <col min="3831" max="3831" width="12.109375" style="101" customWidth="1"/>
    <col min="3832" max="3833" width="10.6640625" style="101" customWidth="1"/>
    <col min="3834" max="3834" width="22" style="101" customWidth="1"/>
    <col min="3835" max="3835" width="11.6640625" style="101" bestFit="1" customWidth="1"/>
    <col min="3836" max="3836" width="15.6640625" style="101" customWidth="1"/>
    <col min="3837" max="3837" width="12.6640625" style="101" customWidth="1"/>
    <col min="3838" max="3838" width="12.109375" style="101" customWidth="1"/>
    <col min="3839" max="3839" width="10.6640625" style="101" customWidth="1"/>
    <col min="3840" max="3840" width="11" style="101" customWidth="1"/>
    <col min="3841" max="3841" width="11.109375" style="101" customWidth="1"/>
    <col min="3842" max="3843" width="10.6640625" style="101" customWidth="1"/>
    <col min="3844" max="3844" width="11.5546875" style="101" customWidth="1"/>
    <col min="3845" max="3846" width="10.6640625" style="101" customWidth="1"/>
    <col min="3847" max="3847" width="12.33203125" style="101" customWidth="1"/>
    <col min="3848" max="3848" width="10.6640625" style="101" customWidth="1"/>
    <col min="3849" max="3849" width="16.6640625" style="101" customWidth="1"/>
    <col min="3850" max="4052" width="11.44140625" style="101"/>
    <col min="4053" max="4053" width="2.33203125" style="101" customWidth="1"/>
    <col min="4054" max="4055" width="10.6640625" style="101" customWidth="1"/>
    <col min="4056" max="4056" width="31.88671875" style="101" customWidth="1"/>
    <col min="4057" max="4057" width="15.6640625" style="101" customWidth="1"/>
    <col min="4058" max="4058" width="12.33203125" style="101" customWidth="1"/>
    <col min="4059" max="4060" width="12.109375" style="101" customWidth="1"/>
    <col min="4061" max="4063" width="11.109375" style="101" customWidth="1"/>
    <col min="4064" max="4064" width="18" style="101" customWidth="1"/>
    <col min="4065" max="4065" width="14.109375" style="101" customWidth="1"/>
    <col min="4066" max="4066" width="12.109375" style="101" customWidth="1"/>
    <col min="4067" max="4068" width="10.6640625" style="101" customWidth="1"/>
    <col min="4069" max="4069" width="16.109375" style="101" customWidth="1"/>
    <col min="4070" max="4070" width="12.6640625" style="101" customWidth="1"/>
    <col min="4071" max="4071" width="13.5546875" style="101" customWidth="1"/>
    <col min="4072" max="4072" width="12.6640625" style="101" customWidth="1"/>
    <col min="4073" max="4073" width="14.6640625" style="101" customWidth="1"/>
    <col min="4074" max="4074" width="13" style="101" customWidth="1"/>
    <col min="4075" max="4075" width="10.6640625" style="101" customWidth="1"/>
    <col min="4076" max="4077" width="11" style="101" customWidth="1"/>
    <col min="4078" max="4084" width="10.6640625" style="101" customWidth="1"/>
    <col min="4085" max="4085" width="14" style="101" customWidth="1"/>
    <col min="4086" max="4086" width="13.109375" style="101" customWidth="1"/>
    <col min="4087" max="4087" width="12.109375" style="101" customWidth="1"/>
    <col min="4088" max="4089" width="10.6640625" style="101" customWidth="1"/>
    <col min="4090" max="4090" width="22" style="101" customWidth="1"/>
    <col min="4091" max="4091" width="11.6640625" style="101" bestFit="1" customWidth="1"/>
    <col min="4092" max="4092" width="15.6640625" style="101" customWidth="1"/>
    <col min="4093" max="4093" width="12.6640625" style="101" customWidth="1"/>
    <col min="4094" max="4094" width="12.109375" style="101" customWidth="1"/>
    <col min="4095" max="4095" width="10.6640625" style="101" customWidth="1"/>
    <col min="4096" max="4096" width="11" style="101" customWidth="1"/>
    <col min="4097" max="4097" width="11.109375" style="101" customWidth="1"/>
    <col min="4098" max="4099" width="10.6640625" style="101" customWidth="1"/>
    <col min="4100" max="4100" width="11.5546875" style="101" customWidth="1"/>
    <col min="4101" max="4102" width="10.6640625" style="101" customWidth="1"/>
    <col min="4103" max="4103" width="12.33203125" style="101" customWidth="1"/>
    <col min="4104" max="4104" width="10.6640625" style="101" customWidth="1"/>
    <col min="4105" max="4105" width="16.6640625" style="101" customWidth="1"/>
    <col min="4106" max="4308" width="11.44140625" style="101"/>
    <col min="4309" max="4309" width="2.33203125" style="101" customWidth="1"/>
    <col min="4310" max="4311" width="10.6640625" style="101" customWidth="1"/>
    <col min="4312" max="4312" width="31.88671875" style="101" customWidth="1"/>
    <col min="4313" max="4313" width="15.6640625" style="101" customWidth="1"/>
    <col min="4314" max="4314" width="12.33203125" style="101" customWidth="1"/>
    <col min="4315" max="4316" width="12.109375" style="101" customWidth="1"/>
    <col min="4317" max="4319" width="11.109375" style="101" customWidth="1"/>
    <col min="4320" max="4320" width="18" style="101" customWidth="1"/>
    <col min="4321" max="4321" width="14.109375" style="101" customWidth="1"/>
    <col min="4322" max="4322" width="12.109375" style="101" customWidth="1"/>
    <col min="4323" max="4324" width="10.6640625" style="101" customWidth="1"/>
    <col min="4325" max="4325" width="16.109375" style="101" customWidth="1"/>
    <col min="4326" max="4326" width="12.6640625" style="101" customWidth="1"/>
    <col min="4327" max="4327" width="13.5546875" style="101" customWidth="1"/>
    <col min="4328" max="4328" width="12.6640625" style="101" customWidth="1"/>
    <col min="4329" max="4329" width="14.6640625" style="101" customWidth="1"/>
    <col min="4330" max="4330" width="13" style="101" customWidth="1"/>
    <col min="4331" max="4331" width="10.6640625" style="101" customWidth="1"/>
    <col min="4332" max="4333" width="11" style="101" customWidth="1"/>
    <col min="4334" max="4340" width="10.6640625" style="101" customWidth="1"/>
    <col min="4341" max="4341" width="14" style="101" customWidth="1"/>
    <col min="4342" max="4342" width="13.109375" style="101" customWidth="1"/>
    <col min="4343" max="4343" width="12.109375" style="101" customWidth="1"/>
    <col min="4344" max="4345" width="10.6640625" style="101" customWidth="1"/>
    <col min="4346" max="4346" width="22" style="101" customWidth="1"/>
    <col min="4347" max="4347" width="11.6640625" style="101" bestFit="1" customWidth="1"/>
    <col min="4348" max="4348" width="15.6640625" style="101" customWidth="1"/>
    <col min="4349" max="4349" width="12.6640625" style="101" customWidth="1"/>
    <col min="4350" max="4350" width="12.109375" style="101" customWidth="1"/>
    <col min="4351" max="4351" width="10.6640625" style="101" customWidth="1"/>
    <col min="4352" max="4352" width="11" style="101" customWidth="1"/>
    <col min="4353" max="4353" width="11.109375" style="101" customWidth="1"/>
    <col min="4354" max="4355" width="10.6640625" style="101" customWidth="1"/>
    <col min="4356" max="4356" width="11.5546875" style="101" customWidth="1"/>
    <col min="4357" max="4358" width="10.6640625" style="101" customWidth="1"/>
    <col min="4359" max="4359" width="12.33203125" style="101" customWidth="1"/>
    <col min="4360" max="4360" width="10.6640625" style="101" customWidth="1"/>
    <col min="4361" max="4361" width="16.6640625" style="101" customWidth="1"/>
    <col min="4362" max="4564" width="11.44140625" style="101"/>
    <col min="4565" max="4565" width="2.33203125" style="101" customWidth="1"/>
    <col min="4566" max="4567" width="10.6640625" style="101" customWidth="1"/>
    <col min="4568" max="4568" width="31.88671875" style="101" customWidth="1"/>
    <col min="4569" max="4569" width="15.6640625" style="101" customWidth="1"/>
    <col min="4570" max="4570" width="12.33203125" style="101" customWidth="1"/>
    <col min="4571" max="4572" width="12.109375" style="101" customWidth="1"/>
    <col min="4573" max="4575" width="11.109375" style="101" customWidth="1"/>
    <col min="4576" max="4576" width="18" style="101" customWidth="1"/>
    <col min="4577" max="4577" width="14.109375" style="101" customWidth="1"/>
    <col min="4578" max="4578" width="12.109375" style="101" customWidth="1"/>
    <col min="4579" max="4580" width="10.6640625" style="101" customWidth="1"/>
    <col min="4581" max="4581" width="16.109375" style="101" customWidth="1"/>
    <col min="4582" max="4582" width="12.6640625" style="101" customWidth="1"/>
    <col min="4583" max="4583" width="13.5546875" style="101" customWidth="1"/>
    <col min="4584" max="4584" width="12.6640625" style="101" customWidth="1"/>
    <col min="4585" max="4585" width="14.6640625" style="101" customWidth="1"/>
    <col min="4586" max="4586" width="13" style="101" customWidth="1"/>
    <col min="4587" max="4587" width="10.6640625" style="101" customWidth="1"/>
    <col min="4588" max="4589" width="11" style="101" customWidth="1"/>
    <col min="4590" max="4596" width="10.6640625" style="101" customWidth="1"/>
    <col min="4597" max="4597" width="14" style="101" customWidth="1"/>
    <col min="4598" max="4598" width="13.109375" style="101" customWidth="1"/>
    <col min="4599" max="4599" width="12.109375" style="101" customWidth="1"/>
    <col min="4600" max="4601" width="10.6640625" style="101" customWidth="1"/>
    <col min="4602" max="4602" width="22" style="101" customWidth="1"/>
    <col min="4603" max="4603" width="11.6640625" style="101" bestFit="1" customWidth="1"/>
    <col min="4604" max="4604" width="15.6640625" style="101" customWidth="1"/>
    <col min="4605" max="4605" width="12.6640625" style="101" customWidth="1"/>
    <col min="4606" max="4606" width="12.109375" style="101" customWidth="1"/>
    <col min="4607" max="4607" width="10.6640625" style="101" customWidth="1"/>
    <col min="4608" max="4608" width="11" style="101" customWidth="1"/>
    <col min="4609" max="4609" width="11.109375" style="101" customWidth="1"/>
    <col min="4610" max="4611" width="10.6640625" style="101" customWidth="1"/>
    <col min="4612" max="4612" width="11.5546875" style="101" customWidth="1"/>
    <col min="4613" max="4614" width="10.6640625" style="101" customWidth="1"/>
    <col min="4615" max="4615" width="12.33203125" style="101" customWidth="1"/>
    <col min="4616" max="4616" width="10.6640625" style="101" customWidth="1"/>
    <col min="4617" max="4617" width="16.6640625" style="101" customWidth="1"/>
    <col min="4618" max="4820" width="11.44140625" style="101"/>
    <col min="4821" max="4821" width="2.33203125" style="101" customWidth="1"/>
    <col min="4822" max="4823" width="10.6640625" style="101" customWidth="1"/>
    <col min="4824" max="4824" width="31.88671875" style="101" customWidth="1"/>
    <col min="4825" max="4825" width="15.6640625" style="101" customWidth="1"/>
    <col min="4826" max="4826" width="12.33203125" style="101" customWidth="1"/>
    <col min="4827" max="4828" width="12.109375" style="101" customWidth="1"/>
    <col min="4829" max="4831" width="11.109375" style="101" customWidth="1"/>
    <col min="4832" max="4832" width="18" style="101" customWidth="1"/>
    <col min="4833" max="4833" width="14.109375" style="101" customWidth="1"/>
    <col min="4834" max="4834" width="12.109375" style="101" customWidth="1"/>
    <col min="4835" max="4836" width="10.6640625" style="101" customWidth="1"/>
    <col min="4837" max="4837" width="16.109375" style="101" customWidth="1"/>
    <col min="4838" max="4838" width="12.6640625" style="101" customWidth="1"/>
    <col min="4839" max="4839" width="13.5546875" style="101" customWidth="1"/>
    <col min="4840" max="4840" width="12.6640625" style="101" customWidth="1"/>
    <col min="4841" max="4841" width="14.6640625" style="101" customWidth="1"/>
    <col min="4842" max="4842" width="13" style="101" customWidth="1"/>
    <col min="4843" max="4843" width="10.6640625" style="101" customWidth="1"/>
    <col min="4844" max="4845" width="11" style="101" customWidth="1"/>
    <col min="4846" max="4852" width="10.6640625" style="101" customWidth="1"/>
    <col min="4853" max="4853" width="14" style="101" customWidth="1"/>
    <col min="4854" max="4854" width="13.109375" style="101" customWidth="1"/>
    <col min="4855" max="4855" width="12.109375" style="101" customWidth="1"/>
    <col min="4856" max="4857" width="10.6640625" style="101" customWidth="1"/>
    <col min="4858" max="4858" width="22" style="101" customWidth="1"/>
    <col min="4859" max="4859" width="11.6640625" style="101" bestFit="1" customWidth="1"/>
    <col min="4860" max="4860" width="15.6640625" style="101" customWidth="1"/>
    <col min="4861" max="4861" width="12.6640625" style="101" customWidth="1"/>
    <col min="4862" max="4862" width="12.109375" style="101" customWidth="1"/>
    <col min="4863" max="4863" width="10.6640625" style="101" customWidth="1"/>
    <col min="4864" max="4864" width="11" style="101" customWidth="1"/>
    <col min="4865" max="4865" width="11.109375" style="101" customWidth="1"/>
    <col min="4866" max="4867" width="10.6640625" style="101" customWidth="1"/>
    <col min="4868" max="4868" width="11.5546875" style="101" customWidth="1"/>
    <col min="4869" max="4870" width="10.6640625" style="101" customWidth="1"/>
    <col min="4871" max="4871" width="12.33203125" style="101" customWidth="1"/>
    <col min="4872" max="4872" width="10.6640625" style="101" customWidth="1"/>
    <col min="4873" max="4873" width="16.6640625" style="101" customWidth="1"/>
    <col min="4874" max="5076" width="11.44140625" style="101"/>
    <col min="5077" max="5077" width="2.33203125" style="101" customWidth="1"/>
    <col min="5078" max="5079" width="10.6640625" style="101" customWidth="1"/>
    <col min="5080" max="5080" width="31.88671875" style="101" customWidth="1"/>
    <col min="5081" max="5081" width="15.6640625" style="101" customWidth="1"/>
    <col min="5082" max="5082" width="12.33203125" style="101" customWidth="1"/>
    <col min="5083" max="5084" width="12.109375" style="101" customWidth="1"/>
    <col min="5085" max="5087" width="11.109375" style="101" customWidth="1"/>
    <col min="5088" max="5088" width="18" style="101" customWidth="1"/>
    <col min="5089" max="5089" width="14.109375" style="101" customWidth="1"/>
    <col min="5090" max="5090" width="12.109375" style="101" customWidth="1"/>
    <col min="5091" max="5092" width="10.6640625" style="101" customWidth="1"/>
    <col min="5093" max="5093" width="16.109375" style="101" customWidth="1"/>
    <col min="5094" max="5094" width="12.6640625" style="101" customWidth="1"/>
    <col min="5095" max="5095" width="13.5546875" style="101" customWidth="1"/>
    <col min="5096" max="5096" width="12.6640625" style="101" customWidth="1"/>
    <col min="5097" max="5097" width="14.6640625" style="101" customWidth="1"/>
    <col min="5098" max="5098" width="13" style="101" customWidth="1"/>
    <col min="5099" max="5099" width="10.6640625" style="101" customWidth="1"/>
    <col min="5100" max="5101" width="11" style="101" customWidth="1"/>
    <col min="5102" max="5108" width="10.6640625" style="101" customWidth="1"/>
    <col min="5109" max="5109" width="14" style="101" customWidth="1"/>
    <col min="5110" max="5110" width="13.109375" style="101" customWidth="1"/>
    <col min="5111" max="5111" width="12.109375" style="101" customWidth="1"/>
    <col min="5112" max="5113" width="10.6640625" style="101" customWidth="1"/>
    <col min="5114" max="5114" width="22" style="101" customWidth="1"/>
    <col min="5115" max="5115" width="11.6640625" style="101" bestFit="1" customWidth="1"/>
    <col min="5116" max="5116" width="15.6640625" style="101" customWidth="1"/>
    <col min="5117" max="5117" width="12.6640625" style="101" customWidth="1"/>
    <col min="5118" max="5118" width="12.109375" style="101" customWidth="1"/>
    <col min="5119" max="5119" width="10.6640625" style="101" customWidth="1"/>
    <col min="5120" max="5120" width="11" style="101" customWidth="1"/>
    <col min="5121" max="5121" width="11.109375" style="101" customWidth="1"/>
    <col min="5122" max="5123" width="10.6640625" style="101" customWidth="1"/>
    <col min="5124" max="5124" width="11.5546875" style="101" customWidth="1"/>
    <col min="5125" max="5126" width="10.6640625" style="101" customWidth="1"/>
    <col min="5127" max="5127" width="12.33203125" style="101" customWidth="1"/>
    <col min="5128" max="5128" width="10.6640625" style="101" customWidth="1"/>
    <col min="5129" max="5129" width="16.6640625" style="101" customWidth="1"/>
    <col min="5130" max="5332" width="11.44140625" style="101"/>
    <col min="5333" max="5333" width="2.33203125" style="101" customWidth="1"/>
    <col min="5334" max="5335" width="10.6640625" style="101" customWidth="1"/>
    <col min="5336" max="5336" width="31.88671875" style="101" customWidth="1"/>
    <col min="5337" max="5337" width="15.6640625" style="101" customWidth="1"/>
    <col min="5338" max="5338" width="12.33203125" style="101" customWidth="1"/>
    <col min="5339" max="5340" width="12.109375" style="101" customWidth="1"/>
    <col min="5341" max="5343" width="11.109375" style="101" customWidth="1"/>
    <col min="5344" max="5344" width="18" style="101" customWidth="1"/>
    <col min="5345" max="5345" width="14.109375" style="101" customWidth="1"/>
    <col min="5346" max="5346" width="12.109375" style="101" customWidth="1"/>
    <col min="5347" max="5348" width="10.6640625" style="101" customWidth="1"/>
    <col min="5349" max="5349" width="16.109375" style="101" customWidth="1"/>
    <col min="5350" max="5350" width="12.6640625" style="101" customWidth="1"/>
    <col min="5351" max="5351" width="13.5546875" style="101" customWidth="1"/>
    <col min="5352" max="5352" width="12.6640625" style="101" customWidth="1"/>
    <col min="5353" max="5353" width="14.6640625" style="101" customWidth="1"/>
    <col min="5354" max="5354" width="13" style="101" customWidth="1"/>
    <col min="5355" max="5355" width="10.6640625" style="101" customWidth="1"/>
    <col min="5356" max="5357" width="11" style="101" customWidth="1"/>
    <col min="5358" max="5364" width="10.6640625" style="101" customWidth="1"/>
    <col min="5365" max="5365" width="14" style="101" customWidth="1"/>
    <col min="5366" max="5366" width="13.109375" style="101" customWidth="1"/>
    <col min="5367" max="5367" width="12.109375" style="101" customWidth="1"/>
    <col min="5368" max="5369" width="10.6640625" style="101" customWidth="1"/>
    <col min="5370" max="5370" width="22" style="101" customWidth="1"/>
    <col min="5371" max="5371" width="11.6640625" style="101" bestFit="1" customWidth="1"/>
    <col min="5372" max="5372" width="15.6640625" style="101" customWidth="1"/>
    <col min="5373" max="5373" width="12.6640625" style="101" customWidth="1"/>
    <col min="5374" max="5374" width="12.109375" style="101" customWidth="1"/>
    <col min="5375" max="5375" width="10.6640625" style="101" customWidth="1"/>
    <col min="5376" max="5376" width="11" style="101" customWidth="1"/>
    <col min="5377" max="5377" width="11.109375" style="101" customWidth="1"/>
    <col min="5378" max="5379" width="10.6640625" style="101" customWidth="1"/>
    <col min="5380" max="5380" width="11.5546875" style="101" customWidth="1"/>
    <col min="5381" max="5382" width="10.6640625" style="101" customWidth="1"/>
    <col min="5383" max="5383" width="12.33203125" style="101" customWidth="1"/>
    <col min="5384" max="5384" width="10.6640625" style="101" customWidth="1"/>
    <col min="5385" max="5385" width="16.6640625" style="101" customWidth="1"/>
    <col min="5386" max="5588" width="11.44140625" style="101"/>
    <col min="5589" max="5589" width="2.33203125" style="101" customWidth="1"/>
    <col min="5590" max="5591" width="10.6640625" style="101" customWidth="1"/>
    <col min="5592" max="5592" width="31.88671875" style="101" customWidth="1"/>
    <col min="5593" max="5593" width="15.6640625" style="101" customWidth="1"/>
    <col min="5594" max="5594" width="12.33203125" style="101" customWidth="1"/>
    <col min="5595" max="5596" width="12.109375" style="101" customWidth="1"/>
    <col min="5597" max="5599" width="11.109375" style="101" customWidth="1"/>
    <col min="5600" max="5600" width="18" style="101" customWidth="1"/>
    <col min="5601" max="5601" width="14.109375" style="101" customWidth="1"/>
    <col min="5602" max="5602" width="12.109375" style="101" customWidth="1"/>
    <col min="5603" max="5604" width="10.6640625" style="101" customWidth="1"/>
    <col min="5605" max="5605" width="16.109375" style="101" customWidth="1"/>
    <col min="5606" max="5606" width="12.6640625" style="101" customWidth="1"/>
    <col min="5607" max="5607" width="13.5546875" style="101" customWidth="1"/>
    <col min="5608" max="5608" width="12.6640625" style="101" customWidth="1"/>
    <col min="5609" max="5609" width="14.6640625" style="101" customWidth="1"/>
    <col min="5610" max="5610" width="13" style="101" customWidth="1"/>
    <col min="5611" max="5611" width="10.6640625" style="101" customWidth="1"/>
    <col min="5612" max="5613" width="11" style="101" customWidth="1"/>
    <col min="5614" max="5620" width="10.6640625" style="101" customWidth="1"/>
    <col min="5621" max="5621" width="14" style="101" customWidth="1"/>
    <col min="5622" max="5622" width="13.109375" style="101" customWidth="1"/>
    <col min="5623" max="5623" width="12.109375" style="101" customWidth="1"/>
    <col min="5624" max="5625" width="10.6640625" style="101" customWidth="1"/>
    <col min="5626" max="5626" width="22" style="101" customWidth="1"/>
    <col min="5627" max="5627" width="11.6640625" style="101" bestFit="1" customWidth="1"/>
    <col min="5628" max="5628" width="15.6640625" style="101" customWidth="1"/>
    <col min="5629" max="5629" width="12.6640625" style="101" customWidth="1"/>
    <col min="5630" max="5630" width="12.109375" style="101" customWidth="1"/>
    <col min="5631" max="5631" width="10.6640625" style="101" customWidth="1"/>
    <col min="5632" max="5632" width="11" style="101" customWidth="1"/>
    <col min="5633" max="5633" width="11.109375" style="101" customWidth="1"/>
    <col min="5634" max="5635" width="10.6640625" style="101" customWidth="1"/>
    <col min="5636" max="5636" width="11.5546875" style="101" customWidth="1"/>
    <col min="5637" max="5638" width="10.6640625" style="101" customWidth="1"/>
    <col min="5639" max="5639" width="12.33203125" style="101" customWidth="1"/>
    <col min="5640" max="5640" width="10.6640625" style="101" customWidth="1"/>
    <col min="5641" max="5641" width="16.6640625" style="101" customWidth="1"/>
    <col min="5642" max="5844" width="11.44140625" style="101"/>
    <col min="5845" max="5845" width="2.33203125" style="101" customWidth="1"/>
    <col min="5846" max="5847" width="10.6640625" style="101" customWidth="1"/>
    <col min="5848" max="5848" width="31.88671875" style="101" customWidth="1"/>
    <col min="5849" max="5849" width="15.6640625" style="101" customWidth="1"/>
    <col min="5850" max="5850" width="12.33203125" style="101" customWidth="1"/>
    <col min="5851" max="5852" width="12.109375" style="101" customWidth="1"/>
    <col min="5853" max="5855" width="11.109375" style="101" customWidth="1"/>
    <col min="5856" max="5856" width="18" style="101" customWidth="1"/>
    <col min="5857" max="5857" width="14.109375" style="101" customWidth="1"/>
    <col min="5858" max="5858" width="12.109375" style="101" customWidth="1"/>
    <col min="5859" max="5860" width="10.6640625" style="101" customWidth="1"/>
    <col min="5861" max="5861" width="16.109375" style="101" customWidth="1"/>
    <col min="5862" max="5862" width="12.6640625" style="101" customWidth="1"/>
    <col min="5863" max="5863" width="13.5546875" style="101" customWidth="1"/>
    <col min="5864" max="5864" width="12.6640625" style="101" customWidth="1"/>
    <col min="5865" max="5865" width="14.6640625" style="101" customWidth="1"/>
    <col min="5866" max="5866" width="13" style="101" customWidth="1"/>
    <col min="5867" max="5867" width="10.6640625" style="101" customWidth="1"/>
    <col min="5868" max="5869" width="11" style="101" customWidth="1"/>
    <col min="5870" max="5876" width="10.6640625" style="101" customWidth="1"/>
    <col min="5877" max="5877" width="14" style="101" customWidth="1"/>
    <col min="5878" max="5878" width="13.109375" style="101" customWidth="1"/>
    <col min="5879" max="5879" width="12.109375" style="101" customWidth="1"/>
    <col min="5880" max="5881" width="10.6640625" style="101" customWidth="1"/>
    <col min="5882" max="5882" width="22" style="101" customWidth="1"/>
    <col min="5883" max="5883" width="11.6640625" style="101" bestFit="1" customWidth="1"/>
    <col min="5884" max="5884" width="15.6640625" style="101" customWidth="1"/>
    <col min="5885" max="5885" width="12.6640625" style="101" customWidth="1"/>
    <col min="5886" max="5886" width="12.109375" style="101" customWidth="1"/>
    <col min="5887" max="5887" width="10.6640625" style="101" customWidth="1"/>
    <col min="5888" max="5888" width="11" style="101" customWidth="1"/>
    <col min="5889" max="5889" width="11.109375" style="101" customWidth="1"/>
    <col min="5890" max="5891" width="10.6640625" style="101" customWidth="1"/>
    <col min="5892" max="5892" width="11.5546875" style="101" customWidth="1"/>
    <col min="5893" max="5894" width="10.6640625" style="101" customWidth="1"/>
    <col min="5895" max="5895" width="12.33203125" style="101" customWidth="1"/>
    <col min="5896" max="5896" width="10.6640625" style="101" customWidth="1"/>
    <col min="5897" max="5897" width="16.6640625" style="101" customWidth="1"/>
    <col min="5898" max="6100" width="11.44140625" style="101"/>
    <col min="6101" max="6101" width="2.33203125" style="101" customWidth="1"/>
    <col min="6102" max="6103" width="10.6640625" style="101" customWidth="1"/>
    <col min="6104" max="6104" width="31.88671875" style="101" customWidth="1"/>
    <col min="6105" max="6105" width="15.6640625" style="101" customWidth="1"/>
    <col min="6106" max="6106" width="12.33203125" style="101" customWidth="1"/>
    <col min="6107" max="6108" width="12.109375" style="101" customWidth="1"/>
    <col min="6109" max="6111" width="11.109375" style="101" customWidth="1"/>
    <col min="6112" max="6112" width="18" style="101" customWidth="1"/>
    <col min="6113" max="6113" width="14.109375" style="101" customWidth="1"/>
    <col min="6114" max="6114" width="12.109375" style="101" customWidth="1"/>
    <col min="6115" max="6116" width="10.6640625" style="101" customWidth="1"/>
    <col min="6117" max="6117" width="16.109375" style="101" customWidth="1"/>
    <col min="6118" max="6118" width="12.6640625" style="101" customWidth="1"/>
    <col min="6119" max="6119" width="13.5546875" style="101" customWidth="1"/>
    <col min="6120" max="6120" width="12.6640625" style="101" customWidth="1"/>
    <col min="6121" max="6121" width="14.6640625" style="101" customWidth="1"/>
    <col min="6122" max="6122" width="13" style="101" customWidth="1"/>
    <col min="6123" max="6123" width="10.6640625" style="101" customWidth="1"/>
    <col min="6124" max="6125" width="11" style="101" customWidth="1"/>
    <col min="6126" max="6132" width="10.6640625" style="101" customWidth="1"/>
    <col min="6133" max="6133" width="14" style="101" customWidth="1"/>
    <col min="6134" max="6134" width="13.109375" style="101" customWidth="1"/>
    <col min="6135" max="6135" width="12.109375" style="101" customWidth="1"/>
    <col min="6136" max="6137" width="10.6640625" style="101" customWidth="1"/>
    <col min="6138" max="6138" width="22" style="101" customWidth="1"/>
    <col min="6139" max="6139" width="11.6640625" style="101" bestFit="1" customWidth="1"/>
    <col min="6140" max="6140" width="15.6640625" style="101" customWidth="1"/>
    <col min="6141" max="6141" width="12.6640625" style="101" customWidth="1"/>
    <col min="6142" max="6142" width="12.109375" style="101" customWidth="1"/>
    <col min="6143" max="6143" width="10.6640625" style="101" customWidth="1"/>
    <col min="6144" max="6144" width="11" style="101" customWidth="1"/>
    <col min="6145" max="6145" width="11.109375" style="101" customWidth="1"/>
    <col min="6146" max="6147" width="10.6640625" style="101" customWidth="1"/>
    <col min="6148" max="6148" width="11.5546875" style="101" customWidth="1"/>
    <col min="6149" max="6150" width="10.6640625" style="101" customWidth="1"/>
    <col min="6151" max="6151" width="12.33203125" style="101" customWidth="1"/>
    <col min="6152" max="6152" width="10.6640625" style="101" customWidth="1"/>
    <col min="6153" max="6153" width="16.6640625" style="101" customWidth="1"/>
    <col min="6154" max="6356" width="11.44140625" style="101"/>
    <col min="6357" max="6357" width="2.33203125" style="101" customWidth="1"/>
    <col min="6358" max="6359" width="10.6640625" style="101" customWidth="1"/>
    <col min="6360" max="6360" width="31.88671875" style="101" customWidth="1"/>
    <col min="6361" max="6361" width="15.6640625" style="101" customWidth="1"/>
    <col min="6362" max="6362" width="12.33203125" style="101" customWidth="1"/>
    <col min="6363" max="6364" width="12.109375" style="101" customWidth="1"/>
    <col min="6365" max="6367" width="11.109375" style="101" customWidth="1"/>
    <col min="6368" max="6368" width="18" style="101" customWidth="1"/>
    <col min="6369" max="6369" width="14.109375" style="101" customWidth="1"/>
    <col min="6370" max="6370" width="12.109375" style="101" customWidth="1"/>
    <col min="6371" max="6372" width="10.6640625" style="101" customWidth="1"/>
    <col min="6373" max="6373" width="16.109375" style="101" customWidth="1"/>
    <col min="6374" max="6374" width="12.6640625" style="101" customWidth="1"/>
    <col min="6375" max="6375" width="13.5546875" style="101" customWidth="1"/>
    <col min="6376" max="6376" width="12.6640625" style="101" customWidth="1"/>
    <col min="6377" max="6377" width="14.6640625" style="101" customWidth="1"/>
    <col min="6378" max="6378" width="13" style="101" customWidth="1"/>
    <col min="6379" max="6379" width="10.6640625" style="101" customWidth="1"/>
    <col min="6380" max="6381" width="11" style="101" customWidth="1"/>
    <col min="6382" max="6388" width="10.6640625" style="101" customWidth="1"/>
    <col min="6389" max="6389" width="14" style="101" customWidth="1"/>
    <col min="6390" max="6390" width="13.109375" style="101" customWidth="1"/>
    <col min="6391" max="6391" width="12.109375" style="101" customWidth="1"/>
    <col min="6392" max="6393" width="10.6640625" style="101" customWidth="1"/>
    <col min="6394" max="6394" width="22" style="101" customWidth="1"/>
    <col min="6395" max="6395" width="11.6640625" style="101" bestFit="1" customWidth="1"/>
    <col min="6396" max="6396" width="15.6640625" style="101" customWidth="1"/>
    <col min="6397" max="6397" width="12.6640625" style="101" customWidth="1"/>
    <col min="6398" max="6398" width="12.109375" style="101" customWidth="1"/>
    <col min="6399" max="6399" width="10.6640625" style="101" customWidth="1"/>
    <col min="6400" max="6400" width="11" style="101" customWidth="1"/>
    <col min="6401" max="6401" width="11.109375" style="101" customWidth="1"/>
    <col min="6402" max="6403" width="10.6640625" style="101" customWidth="1"/>
    <col min="6404" max="6404" width="11.5546875" style="101" customWidth="1"/>
    <col min="6405" max="6406" width="10.6640625" style="101" customWidth="1"/>
    <col min="6407" max="6407" width="12.33203125" style="101" customWidth="1"/>
    <col min="6408" max="6408" width="10.6640625" style="101" customWidth="1"/>
    <col min="6409" max="6409" width="16.6640625" style="101" customWidth="1"/>
    <col min="6410" max="6612" width="11.44140625" style="101"/>
    <col min="6613" max="6613" width="2.33203125" style="101" customWidth="1"/>
    <col min="6614" max="6615" width="10.6640625" style="101" customWidth="1"/>
    <col min="6616" max="6616" width="31.88671875" style="101" customWidth="1"/>
    <col min="6617" max="6617" width="15.6640625" style="101" customWidth="1"/>
    <col min="6618" max="6618" width="12.33203125" style="101" customWidth="1"/>
    <col min="6619" max="6620" width="12.109375" style="101" customWidth="1"/>
    <col min="6621" max="6623" width="11.109375" style="101" customWidth="1"/>
    <col min="6624" max="6624" width="18" style="101" customWidth="1"/>
    <col min="6625" max="6625" width="14.109375" style="101" customWidth="1"/>
    <col min="6626" max="6626" width="12.109375" style="101" customWidth="1"/>
    <col min="6627" max="6628" width="10.6640625" style="101" customWidth="1"/>
    <col min="6629" max="6629" width="16.109375" style="101" customWidth="1"/>
    <col min="6630" max="6630" width="12.6640625" style="101" customWidth="1"/>
    <col min="6631" max="6631" width="13.5546875" style="101" customWidth="1"/>
    <col min="6632" max="6632" width="12.6640625" style="101" customWidth="1"/>
    <col min="6633" max="6633" width="14.6640625" style="101" customWidth="1"/>
    <col min="6634" max="6634" width="13" style="101" customWidth="1"/>
    <col min="6635" max="6635" width="10.6640625" style="101" customWidth="1"/>
    <col min="6636" max="6637" width="11" style="101" customWidth="1"/>
    <col min="6638" max="6644" width="10.6640625" style="101" customWidth="1"/>
    <col min="6645" max="6645" width="14" style="101" customWidth="1"/>
    <col min="6646" max="6646" width="13.109375" style="101" customWidth="1"/>
    <col min="6647" max="6647" width="12.109375" style="101" customWidth="1"/>
    <col min="6648" max="6649" width="10.6640625" style="101" customWidth="1"/>
    <col min="6650" max="6650" width="22" style="101" customWidth="1"/>
    <col min="6651" max="6651" width="11.6640625" style="101" bestFit="1" customWidth="1"/>
    <col min="6652" max="6652" width="15.6640625" style="101" customWidth="1"/>
    <col min="6653" max="6653" width="12.6640625" style="101" customWidth="1"/>
    <col min="6654" max="6654" width="12.109375" style="101" customWidth="1"/>
    <col min="6655" max="6655" width="10.6640625" style="101" customWidth="1"/>
    <col min="6656" max="6656" width="11" style="101" customWidth="1"/>
    <col min="6657" max="6657" width="11.109375" style="101" customWidth="1"/>
    <col min="6658" max="6659" width="10.6640625" style="101" customWidth="1"/>
    <col min="6660" max="6660" width="11.5546875" style="101" customWidth="1"/>
    <col min="6661" max="6662" width="10.6640625" style="101" customWidth="1"/>
    <col min="6663" max="6663" width="12.33203125" style="101" customWidth="1"/>
    <col min="6664" max="6664" width="10.6640625" style="101" customWidth="1"/>
    <col min="6665" max="6665" width="16.6640625" style="101" customWidth="1"/>
    <col min="6666" max="6868" width="11.44140625" style="101"/>
    <col min="6869" max="6869" width="2.33203125" style="101" customWidth="1"/>
    <col min="6870" max="6871" width="10.6640625" style="101" customWidth="1"/>
    <col min="6872" max="6872" width="31.88671875" style="101" customWidth="1"/>
    <col min="6873" max="6873" width="15.6640625" style="101" customWidth="1"/>
    <col min="6874" max="6874" width="12.33203125" style="101" customWidth="1"/>
    <col min="6875" max="6876" width="12.109375" style="101" customWidth="1"/>
    <col min="6877" max="6879" width="11.109375" style="101" customWidth="1"/>
    <col min="6880" max="6880" width="18" style="101" customWidth="1"/>
    <col min="6881" max="6881" width="14.109375" style="101" customWidth="1"/>
    <col min="6882" max="6882" width="12.109375" style="101" customWidth="1"/>
    <col min="6883" max="6884" width="10.6640625" style="101" customWidth="1"/>
    <col min="6885" max="6885" width="16.109375" style="101" customWidth="1"/>
    <col min="6886" max="6886" width="12.6640625" style="101" customWidth="1"/>
    <col min="6887" max="6887" width="13.5546875" style="101" customWidth="1"/>
    <col min="6888" max="6888" width="12.6640625" style="101" customWidth="1"/>
    <col min="6889" max="6889" width="14.6640625" style="101" customWidth="1"/>
    <col min="6890" max="6890" width="13" style="101" customWidth="1"/>
    <col min="6891" max="6891" width="10.6640625" style="101" customWidth="1"/>
    <col min="6892" max="6893" width="11" style="101" customWidth="1"/>
    <col min="6894" max="6900" width="10.6640625" style="101" customWidth="1"/>
    <col min="6901" max="6901" width="14" style="101" customWidth="1"/>
    <col min="6902" max="6902" width="13.109375" style="101" customWidth="1"/>
    <col min="6903" max="6903" width="12.109375" style="101" customWidth="1"/>
    <col min="6904" max="6905" width="10.6640625" style="101" customWidth="1"/>
    <col min="6906" max="6906" width="22" style="101" customWidth="1"/>
    <col min="6907" max="6907" width="11.6640625" style="101" bestFit="1" customWidth="1"/>
    <col min="6908" max="6908" width="15.6640625" style="101" customWidth="1"/>
    <col min="6909" max="6909" width="12.6640625" style="101" customWidth="1"/>
    <col min="6910" max="6910" width="12.109375" style="101" customWidth="1"/>
    <col min="6911" max="6911" width="10.6640625" style="101" customWidth="1"/>
    <col min="6912" max="6912" width="11" style="101" customWidth="1"/>
    <col min="6913" max="6913" width="11.109375" style="101" customWidth="1"/>
    <col min="6914" max="6915" width="10.6640625" style="101" customWidth="1"/>
    <col min="6916" max="6916" width="11.5546875" style="101" customWidth="1"/>
    <col min="6917" max="6918" width="10.6640625" style="101" customWidth="1"/>
    <col min="6919" max="6919" width="12.33203125" style="101" customWidth="1"/>
    <col min="6920" max="6920" width="10.6640625" style="101" customWidth="1"/>
    <col min="6921" max="6921" width="16.6640625" style="101" customWidth="1"/>
    <col min="6922" max="7124" width="11.44140625" style="101"/>
    <col min="7125" max="7125" width="2.33203125" style="101" customWidth="1"/>
    <col min="7126" max="7127" width="10.6640625" style="101" customWidth="1"/>
    <col min="7128" max="7128" width="31.88671875" style="101" customWidth="1"/>
    <col min="7129" max="7129" width="15.6640625" style="101" customWidth="1"/>
    <col min="7130" max="7130" width="12.33203125" style="101" customWidth="1"/>
    <col min="7131" max="7132" width="12.109375" style="101" customWidth="1"/>
    <col min="7133" max="7135" width="11.109375" style="101" customWidth="1"/>
    <col min="7136" max="7136" width="18" style="101" customWidth="1"/>
    <col min="7137" max="7137" width="14.109375" style="101" customWidth="1"/>
    <col min="7138" max="7138" width="12.109375" style="101" customWidth="1"/>
    <col min="7139" max="7140" width="10.6640625" style="101" customWidth="1"/>
    <col min="7141" max="7141" width="16.109375" style="101" customWidth="1"/>
    <col min="7142" max="7142" width="12.6640625" style="101" customWidth="1"/>
    <col min="7143" max="7143" width="13.5546875" style="101" customWidth="1"/>
    <col min="7144" max="7144" width="12.6640625" style="101" customWidth="1"/>
    <col min="7145" max="7145" width="14.6640625" style="101" customWidth="1"/>
    <col min="7146" max="7146" width="13" style="101" customWidth="1"/>
    <col min="7147" max="7147" width="10.6640625" style="101" customWidth="1"/>
    <col min="7148" max="7149" width="11" style="101" customWidth="1"/>
    <col min="7150" max="7156" width="10.6640625" style="101" customWidth="1"/>
    <col min="7157" max="7157" width="14" style="101" customWidth="1"/>
    <col min="7158" max="7158" width="13.109375" style="101" customWidth="1"/>
    <col min="7159" max="7159" width="12.109375" style="101" customWidth="1"/>
    <col min="7160" max="7161" width="10.6640625" style="101" customWidth="1"/>
    <col min="7162" max="7162" width="22" style="101" customWidth="1"/>
    <col min="7163" max="7163" width="11.6640625" style="101" bestFit="1" customWidth="1"/>
    <col min="7164" max="7164" width="15.6640625" style="101" customWidth="1"/>
    <col min="7165" max="7165" width="12.6640625" style="101" customWidth="1"/>
    <col min="7166" max="7166" width="12.109375" style="101" customWidth="1"/>
    <col min="7167" max="7167" width="10.6640625" style="101" customWidth="1"/>
    <col min="7168" max="7168" width="11" style="101" customWidth="1"/>
    <col min="7169" max="7169" width="11.109375" style="101" customWidth="1"/>
    <col min="7170" max="7171" width="10.6640625" style="101" customWidth="1"/>
    <col min="7172" max="7172" width="11.5546875" style="101" customWidth="1"/>
    <col min="7173" max="7174" width="10.6640625" style="101" customWidth="1"/>
    <col min="7175" max="7175" width="12.33203125" style="101" customWidth="1"/>
    <col min="7176" max="7176" width="10.6640625" style="101" customWidth="1"/>
    <col min="7177" max="7177" width="16.6640625" style="101" customWidth="1"/>
    <col min="7178" max="7380" width="11.44140625" style="101"/>
    <col min="7381" max="7381" width="2.33203125" style="101" customWidth="1"/>
    <col min="7382" max="7383" width="10.6640625" style="101" customWidth="1"/>
    <col min="7384" max="7384" width="31.88671875" style="101" customWidth="1"/>
    <col min="7385" max="7385" width="15.6640625" style="101" customWidth="1"/>
    <col min="7386" max="7386" width="12.33203125" style="101" customWidth="1"/>
    <col min="7387" max="7388" width="12.109375" style="101" customWidth="1"/>
    <col min="7389" max="7391" width="11.109375" style="101" customWidth="1"/>
    <col min="7392" max="7392" width="18" style="101" customWidth="1"/>
    <col min="7393" max="7393" width="14.109375" style="101" customWidth="1"/>
    <col min="7394" max="7394" width="12.109375" style="101" customWidth="1"/>
    <col min="7395" max="7396" width="10.6640625" style="101" customWidth="1"/>
    <col min="7397" max="7397" width="16.109375" style="101" customWidth="1"/>
    <col min="7398" max="7398" width="12.6640625" style="101" customWidth="1"/>
    <col min="7399" max="7399" width="13.5546875" style="101" customWidth="1"/>
    <col min="7400" max="7400" width="12.6640625" style="101" customWidth="1"/>
    <col min="7401" max="7401" width="14.6640625" style="101" customWidth="1"/>
    <col min="7402" max="7402" width="13" style="101" customWidth="1"/>
    <col min="7403" max="7403" width="10.6640625" style="101" customWidth="1"/>
    <col min="7404" max="7405" width="11" style="101" customWidth="1"/>
    <col min="7406" max="7412" width="10.6640625" style="101" customWidth="1"/>
    <col min="7413" max="7413" width="14" style="101" customWidth="1"/>
    <col min="7414" max="7414" width="13.109375" style="101" customWidth="1"/>
    <col min="7415" max="7415" width="12.109375" style="101" customWidth="1"/>
    <col min="7416" max="7417" width="10.6640625" style="101" customWidth="1"/>
    <col min="7418" max="7418" width="22" style="101" customWidth="1"/>
    <col min="7419" max="7419" width="11.6640625" style="101" bestFit="1" customWidth="1"/>
    <col min="7420" max="7420" width="15.6640625" style="101" customWidth="1"/>
    <col min="7421" max="7421" width="12.6640625" style="101" customWidth="1"/>
    <col min="7422" max="7422" width="12.109375" style="101" customWidth="1"/>
    <col min="7423" max="7423" width="10.6640625" style="101" customWidth="1"/>
    <col min="7424" max="7424" width="11" style="101" customWidth="1"/>
    <col min="7425" max="7425" width="11.109375" style="101" customWidth="1"/>
    <col min="7426" max="7427" width="10.6640625" style="101" customWidth="1"/>
    <col min="7428" max="7428" width="11.5546875" style="101" customWidth="1"/>
    <col min="7429" max="7430" width="10.6640625" style="101" customWidth="1"/>
    <col min="7431" max="7431" width="12.33203125" style="101" customWidth="1"/>
    <col min="7432" max="7432" width="10.6640625" style="101" customWidth="1"/>
    <col min="7433" max="7433" width="16.6640625" style="101" customWidth="1"/>
    <col min="7434" max="7636" width="11.44140625" style="101"/>
    <col min="7637" max="7637" width="2.33203125" style="101" customWidth="1"/>
    <col min="7638" max="7639" width="10.6640625" style="101" customWidth="1"/>
    <col min="7640" max="7640" width="31.88671875" style="101" customWidth="1"/>
    <col min="7641" max="7641" width="15.6640625" style="101" customWidth="1"/>
    <col min="7642" max="7642" width="12.33203125" style="101" customWidth="1"/>
    <col min="7643" max="7644" width="12.109375" style="101" customWidth="1"/>
    <col min="7645" max="7647" width="11.109375" style="101" customWidth="1"/>
    <col min="7648" max="7648" width="18" style="101" customWidth="1"/>
    <col min="7649" max="7649" width="14.109375" style="101" customWidth="1"/>
    <col min="7650" max="7650" width="12.109375" style="101" customWidth="1"/>
    <col min="7651" max="7652" width="10.6640625" style="101" customWidth="1"/>
    <col min="7653" max="7653" width="16.109375" style="101" customWidth="1"/>
    <col min="7654" max="7654" width="12.6640625" style="101" customWidth="1"/>
    <col min="7655" max="7655" width="13.5546875" style="101" customWidth="1"/>
    <col min="7656" max="7656" width="12.6640625" style="101" customWidth="1"/>
    <col min="7657" max="7657" width="14.6640625" style="101" customWidth="1"/>
    <col min="7658" max="7658" width="13" style="101" customWidth="1"/>
    <col min="7659" max="7659" width="10.6640625" style="101" customWidth="1"/>
    <col min="7660" max="7661" width="11" style="101" customWidth="1"/>
    <col min="7662" max="7668" width="10.6640625" style="101" customWidth="1"/>
    <col min="7669" max="7669" width="14" style="101" customWidth="1"/>
    <col min="7670" max="7670" width="13.109375" style="101" customWidth="1"/>
    <col min="7671" max="7671" width="12.109375" style="101" customWidth="1"/>
    <col min="7672" max="7673" width="10.6640625" style="101" customWidth="1"/>
    <col min="7674" max="7674" width="22" style="101" customWidth="1"/>
    <col min="7675" max="7675" width="11.6640625" style="101" bestFit="1" customWidth="1"/>
    <col min="7676" max="7676" width="15.6640625" style="101" customWidth="1"/>
    <col min="7677" max="7677" width="12.6640625" style="101" customWidth="1"/>
    <col min="7678" max="7678" width="12.109375" style="101" customWidth="1"/>
    <col min="7679" max="7679" width="10.6640625" style="101" customWidth="1"/>
    <col min="7680" max="7680" width="11" style="101" customWidth="1"/>
    <col min="7681" max="7681" width="11.109375" style="101" customWidth="1"/>
    <col min="7682" max="7683" width="10.6640625" style="101" customWidth="1"/>
    <col min="7684" max="7684" width="11.5546875" style="101" customWidth="1"/>
    <col min="7685" max="7686" width="10.6640625" style="101" customWidth="1"/>
    <col min="7687" max="7687" width="12.33203125" style="101" customWidth="1"/>
    <col min="7688" max="7688" width="10.6640625" style="101" customWidth="1"/>
    <col min="7689" max="7689" width="16.6640625" style="101" customWidth="1"/>
    <col min="7690" max="7892" width="11.44140625" style="101"/>
    <col min="7893" max="7893" width="2.33203125" style="101" customWidth="1"/>
    <col min="7894" max="7895" width="10.6640625" style="101" customWidth="1"/>
    <col min="7896" max="7896" width="31.88671875" style="101" customWidth="1"/>
    <col min="7897" max="7897" width="15.6640625" style="101" customWidth="1"/>
    <col min="7898" max="7898" width="12.33203125" style="101" customWidth="1"/>
    <col min="7899" max="7900" width="12.109375" style="101" customWidth="1"/>
    <col min="7901" max="7903" width="11.109375" style="101" customWidth="1"/>
    <col min="7904" max="7904" width="18" style="101" customWidth="1"/>
    <col min="7905" max="7905" width="14.109375" style="101" customWidth="1"/>
    <col min="7906" max="7906" width="12.109375" style="101" customWidth="1"/>
    <col min="7907" max="7908" width="10.6640625" style="101" customWidth="1"/>
    <col min="7909" max="7909" width="16.109375" style="101" customWidth="1"/>
    <col min="7910" max="7910" width="12.6640625" style="101" customWidth="1"/>
    <col min="7911" max="7911" width="13.5546875" style="101" customWidth="1"/>
    <col min="7912" max="7912" width="12.6640625" style="101" customWidth="1"/>
    <col min="7913" max="7913" width="14.6640625" style="101" customWidth="1"/>
    <col min="7914" max="7914" width="13" style="101" customWidth="1"/>
    <col min="7915" max="7915" width="10.6640625" style="101" customWidth="1"/>
    <col min="7916" max="7917" width="11" style="101" customWidth="1"/>
    <col min="7918" max="7924" width="10.6640625" style="101" customWidth="1"/>
    <col min="7925" max="7925" width="14" style="101" customWidth="1"/>
    <col min="7926" max="7926" width="13.109375" style="101" customWidth="1"/>
    <col min="7927" max="7927" width="12.109375" style="101" customWidth="1"/>
    <col min="7928" max="7929" width="10.6640625" style="101" customWidth="1"/>
    <col min="7930" max="7930" width="22" style="101" customWidth="1"/>
    <col min="7931" max="7931" width="11.6640625" style="101" bestFit="1" customWidth="1"/>
    <col min="7932" max="7932" width="15.6640625" style="101" customWidth="1"/>
    <col min="7933" max="7933" width="12.6640625" style="101" customWidth="1"/>
    <col min="7934" max="7934" width="12.109375" style="101" customWidth="1"/>
    <col min="7935" max="7935" width="10.6640625" style="101" customWidth="1"/>
    <col min="7936" max="7936" width="11" style="101" customWidth="1"/>
    <col min="7937" max="7937" width="11.109375" style="101" customWidth="1"/>
    <col min="7938" max="7939" width="10.6640625" style="101" customWidth="1"/>
    <col min="7940" max="7940" width="11.5546875" style="101" customWidth="1"/>
    <col min="7941" max="7942" width="10.6640625" style="101" customWidth="1"/>
    <col min="7943" max="7943" width="12.33203125" style="101" customWidth="1"/>
    <col min="7944" max="7944" width="10.6640625" style="101" customWidth="1"/>
    <col min="7945" max="7945" width="16.6640625" style="101" customWidth="1"/>
    <col min="7946" max="8148" width="11.44140625" style="101"/>
    <col min="8149" max="8149" width="2.33203125" style="101" customWidth="1"/>
    <col min="8150" max="8151" width="10.6640625" style="101" customWidth="1"/>
    <col min="8152" max="8152" width="31.88671875" style="101" customWidth="1"/>
    <col min="8153" max="8153" width="15.6640625" style="101" customWidth="1"/>
    <col min="8154" max="8154" width="12.33203125" style="101" customWidth="1"/>
    <col min="8155" max="8156" width="12.109375" style="101" customWidth="1"/>
    <col min="8157" max="8159" width="11.109375" style="101" customWidth="1"/>
    <col min="8160" max="8160" width="18" style="101" customWidth="1"/>
    <col min="8161" max="8161" width="14.109375" style="101" customWidth="1"/>
    <col min="8162" max="8162" width="12.109375" style="101" customWidth="1"/>
    <col min="8163" max="8164" width="10.6640625" style="101" customWidth="1"/>
    <col min="8165" max="8165" width="16.109375" style="101" customWidth="1"/>
    <col min="8166" max="8166" width="12.6640625" style="101" customWidth="1"/>
    <col min="8167" max="8167" width="13.5546875" style="101" customWidth="1"/>
    <col min="8168" max="8168" width="12.6640625" style="101" customWidth="1"/>
    <col min="8169" max="8169" width="14.6640625" style="101" customWidth="1"/>
    <col min="8170" max="8170" width="13" style="101" customWidth="1"/>
    <col min="8171" max="8171" width="10.6640625" style="101" customWidth="1"/>
    <col min="8172" max="8173" width="11" style="101" customWidth="1"/>
    <col min="8174" max="8180" width="10.6640625" style="101" customWidth="1"/>
    <col min="8181" max="8181" width="14" style="101" customWidth="1"/>
    <col min="8182" max="8182" width="13.109375" style="101" customWidth="1"/>
    <col min="8183" max="8183" width="12.109375" style="101" customWidth="1"/>
    <col min="8184" max="8185" width="10.6640625" style="101" customWidth="1"/>
    <col min="8186" max="8186" width="22" style="101" customWidth="1"/>
    <col min="8187" max="8187" width="11.6640625" style="101" bestFit="1" customWidth="1"/>
    <col min="8188" max="8188" width="15.6640625" style="101" customWidth="1"/>
    <col min="8189" max="8189" width="12.6640625" style="101" customWidth="1"/>
    <col min="8190" max="8190" width="12.109375" style="101" customWidth="1"/>
    <col min="8191" max="8191" width="10.6640625" style="101" customWidth="1"/>
    <col min="8192" max="8192" width="11" style="101" customWidth="1"/>
    <col min="8193" max="8193" width="11.109375" style="101" customWidth="1"/>
    <col min="8194" max="8195" width="10.6640625" style="101" customWidth="1"/>
    <col min="8196" max="8196" width="11.5546875" style="101" customWidth="1"/>
    <col min="8197" max="8198" width="10.6640625" style="101" customWidth="1"/>
    <col min="8199" max="8199" width="12.33203125" style="101" customWidth="1"/>
    <col min="8200" max="8200" width="10.6640625" style="101" customWidth="1"/>
    <col min="8201" max="8201" width="16.6640625" style="101" customWidth="1"/>
    <col min="8202" max="8404" width="11.44140625" style="101"/>
    <col min="8405" max="8405" width="2.33203125" style="101" customWidth="1"/>
    <col min="8406" max="8407" width="10.6640625" style="101" customWidth="1"/>
    <col min="8408" max="8408" width="31.88671875" style="101" customWidth="1"/>
    <col min="8409" max="8409" width="15.6640625" style="101" customWidth="1"/>
    <col min="8410" max="8410" width="12.33203125" style="101" customWidth="1"/>
    <col min="8411" max="8412" width="12.109375" style="101" customWidth="1"/>
    <col min="8413" max="8415" width="11.109375" style="101" customWidth="1"/>
    <col min="8416" max="8416" width="18" style="101" customWidth="1"/>
    <col min="8417" max="8417" width="14.109375" style="101" customWidth="1"/>
    <col min="8418" max="8418" width="12.109375" style="101" customWidth="1"/>
    <col min="8419" max="8420" width="10.6640625" style="101" customWidth="1"/>
    <col min="8421" max="8421" width="16.109375" style="101" customWidth="1"/>
    <col min="8422" max="8422" width="12.6640625" style="101" customWidth="1"/>
    <col min="8423" max="8423" width="13.5546875" style="101" customWidth="1"/>
    <col min="8424" max="8424" width="12.6640625" style="101" customWidth="1"/>
    <col min="8425" max="8425" width="14.6640625" style="101" customWidth="1"/>
    <col min="8426" max="8426" width="13" style="101" customWidth="1"/>
    <col min="8427" max="8427" width="10.6640625" style="101" customWidth="1"/>
    <col min="8428" max="8429" width="11" style="101" customWidth="1"/>
    <col min="8430" max="8436" width="10.6640625" style="101" customWidth="1"/>
    <col min="8437" max="8437" width="14" style="101" customWidth="1"/>
    <col min="8438" max="8438" width="13.109375" style="101" customWidth="1"/>
    <col min="8439" max="8439" width="12.109375" style="101" customWidth="1"/>
    <col min="8440" max="8441" width="10.6640625" style="101" customWidth="1"/>
    <col min="8442" max="8442" width="22" style="101" customWidth="1"/>
    <col min="8443" max="8443" width="11.6640625" style="101" bestFit="1" customWidth="1"/>
    <col min="8444" max="8444" width="15.6640625" style="101" customWidth="1"/>
    <col min="8445" max="8445" width="12.6640625" style="101" customWidth="1"/>
    <col min="8446" max="8446" width="12.109375" style="101" customWidth="1"/>
    <col min="8447" max="8447" width="10.6640625" style="101" customWidth="1"/>
    <col min="8448" max="8448" width="11" style="101" customWidth="1"/>
    <col min="8449" max="8449" width="11.109375" style="101" customWidth="1"/>
    <col min="8450" max="8451" width="10.6640625" style="101" customWidth="1"/>
    <col min="8452" max="8452" width="11.5546875" style="101" customWidth="1"/>
    <col min="8453" max="8454" width="10.6640625" style="101" customWidth="1"/>
    <col min="8455" max="8455" width="12.33203125" style="101" customWidth="1"/>
    <col min="8456" max="8456" width="10.6640625" style="101" customWidth="1"/>
    <col min="8457" max="8457" width="16.6640625" style="101" customWidth="1"/>
    <col min="8458" max="8660" width="11.44140625" style="101"/>
    <col min="8661" max="8661" width="2.33203125" style="101" customWidth="1"/>
    <col min="8662" max="8663" width="10.6640625" style="101" customWidth="1"/>
    <col min="8664" max="8664" width="31.88671875" style="101" customWidth="1"/>
    <col min="8665" max="8665" width="15.6640625" style="101" customWidth="1"/>
    <col min="8666" max="8666" width="12.33203125" style="101" customWidth="1"/>
    <col min="8667" max="8668" width="12.109375" style="101" customWidth="1"/>
    <col min="8669" max="8671" width="11.109375" style="101" customWidth="1"/>
    <col min="8672" max="8672" width="18" style="101" customWidth="1"/>
    <col min="8673" max="8673" width="14.109375" style="101" customWidth="1"/>
    <col min="8674" max="8674" width="12.109375" style="101" customWidth="1"/>
    <col min="8675" max="8676" width="10.6640625" style="101" customWidth="1"/>
    <col min="8677" max="8677" width="16.109375" style="101" customWidth="1"/>
    <col min="8678" max="8678" width="12.6640625" style="101" customWidth="1"/>
    <col min="8679" max="8679" width="13.5546875" style="101" customWidth="1"/>
    <col min="8680" max="8680" width="12.6640625" style="101" customWidth="1"/>
    <col min="8681" max="8681" width="14.6640625" style="101" customWidth="1"/>
    <col min="8682" max="8682" width="13" style="101" customWidth="1"/>
    <col min="8683" max="8683" width="10.6640625" style="101" customWidth="1"/>
    <col min="8684" max="8685" width="11" style="101" customWidth="1"/>
    <col min="8686" max="8692" width="10.6640625" style="101" customWidth="1"/>
    <col min="8693" max="8693" width="14" style="101" customWidth="1"/>
    <col min="8694" max="8694" width="13.109375" style="101" customWidth="1"/>
    <col min="8695" max="8695" width="12.109375" style="101" customWidth="1"/>
    <col min="8696" max="8697" width="10.6640625" style="101" customWidth="1"/>
    <col min="8698" max="8698" width="22" style="101" customWidth="1"/>
    <col min="8699" max="8699" width="11.6640625" style="101" bestFit="1" customWidth="1"/>
    <col min="8700" max="8700" width="15.6640625" style="101" customWidth="1"/>
    <col min="8701" max="8701" width="12.6640625" style="101" customWidth="1"/>
    <col min="8702" max="8702" width="12.109375" style="101" customWidth="1"/>
    <col min="8703" max="8703" width="10.6640625" style="101" customWidth="1"/>
    <col min="8704" max="8704" width="11" style="101" customWidth="1"/>
    <col min="8705" max="8705" width="11.109375" style="101" customWidth="1"/>
    <col min="8706" max="8707" width="10.6640625" style="101" customWidth="1"/>
    <col min="8708" max="8708" width="11.5546875" style="101" customWidth="1"/>
    <col min="8709" max="8710" width="10.6640625" style="101" customWidth="1"/>
    <col min="8711" max="8711" width="12.33203125" style="101" customWidth="1"/>
    <col min="8712" max="8712" width="10.6640625" style="101" customWidth="1"/>
    <col min="8713" max="8713" width="16.6640625" style="101" customWidth="1"/>
    <col min="8714" max="8916" width="11.44140625" style="101"/>
    <col min="8917" max="8917" width="2.33203125" style="101" customWidth="1"/>
    <col min="8918" max="8919" width="10.6640625" style="101" customWidth="1"/>
    <col min="8920" max="8920" width="31.88671875" style="101" customWidth="1"/>
    <col min="8921" max="8921" width="15.6640625" style="101" customWidth="1"/>
    <col min="8922" max="8922" width="12.33203125" style="101" customWidth="1"/>
    <col min="8923" max="8924" width="12.109375" style="101" customWidth="1"/>
    <col min="8925" max="8927" width="11.109375" style="101" customWidth="1"/>
    <col min="8928" max="8928" width="18" style="101" customWidth="1"/>
    <col min="8929" max="8929" width="14.109375" style="101" customWidth="1"/>
    <col min="8930" max="8930" width="12.109375" style="101" customWidth="1"/>
    <col min="8931" max="8932" width="10.6640625" style="101" customWidth="1"/>
    <col min="8933" max="8933" width="16.109375" style="101" customWidth="1"/>
    <col min="8934" max="8934" width="12.6640625" style="101" customWidth="1"/>
    <col min="8935" max="8935" width="13.5546875" style="101" customWidth="1"/>
    <col min="8936" max="8936" width="12.6640625" style="101" customWidth="1"/>
    <col min="8937" max="8937" width="14.6640625" style="101" customWidth="1"/>
    <col min="8938" max="8938" width="13" style="101" customWidth="1"/>
    <col min="8939" max="8939" width="10.6640625" style="101" customWidth="1"/>
    <col min="8940" max="8941" width="11" style="101" customWidth="1"/>
    <col min="8942" max="8948" width="10.6640625" style="101" customWidth="1"/>
    <col min="8949" max="8949" width="14" style="101" customWidth="1"/>
    <col min="8950" max="8950" width="13.109375" style="101" customWidth="1"/>
    <col min="8951" max="8951" width="12.109375" style="101" customWidth="1"/>
    <col min="8952" max="8953" width="10.6640625" style="101" customWidth="1"/>
    <col min="8954" max="8954" width="22" style="101" customWidth="1"/>
    <col min="8955" max="8955" width="11.6640625" style="101" bestFit="1" customWidth="1"/>
    <col min="8956" max="8956" width="15.6640625" style="101" customWidth="1"/>
    <col min="8957" max="8957" width="12.6640625" style="101" customWidth="1"/>
    <col min="8958" max="8958" width="12.109375" style="101" customWidth="1"/>
    <col min="8959" max="8959" width="10.6640625" style="101" customWidth="1"/>
    <col min="8960" max="8960" width="11" style="101" customWidth="1"/>
    <col min="8961" max="8961" width="11.109375" style="101" customWidth="1"/>
    <col min="8962" max="8963" width="10.6640625" style="101" customWidth="1"/>
    <col min="8964" max="8964" width="11.5546875" style="101" customWidth="1"/>
    <col min="8965" max="8966" width="10.6640625" style="101" customWidth="1"/>
    <col min="8967" max="8967" width="12.33203125" style="101" customWidth="1"/>
    <col min="8968" max="8968" width="10.6640625" style="101" customWidth="1"/>
    <col min="8969" max="8969" width="16.6640625" style="101" customWidth="1"/>
    <col min="8970" max="9172" width="11.44140625" style="101"/>
    <col min="9173" max="9173" width="2.33203125" style="101" customWidth="1"/>
    <col min="9174" max="9175" width="10.6640625" style="101" customWidth="1"/>
    <col min="9176" max="9176" width="31.88671875" style="101" customWidth="1"/>
    <col min="9177" max="9177" width="15.6640625" style="101" customWidth="1"/>
    <col min="9178" max="9178" width="12.33203125" style="101" customWidth="1"/>
    <col min="9179" max="9180" width="12.109375" style="101" customWidth="1"/>
    <col min="9181" max="9183" width="11.109375" style="101" customWidth="1"/>
    <col min="9184" max="9184" width="18" style="101" customWidth="1"/>
    <col min="9185" max="9185" width="14.109375" style="101" customWidth="1"/>
    <col min="9186" max="9186" width="12.109375" style="101" customWidth="1"/>
    <col min="9187" max="9188" width="10.6640625" style="101" customWidth="1"/>
    <col min="9189" max="9189" width="16.109375" style="101" customWidth="1"/>
    <col min="9190" max="9190" width="12.6640625" style="101" customWidth="1"/>
    <col min="9191" max="9191" width="13.5546875" style="101" customWidth="1"/>
    <col min="9192" max="9192" width="12.6640625" style="101" customWidth="1"/>
    <col min="9193" max="9193" width="14.6640625" style="101" customWidth="1"/>
    <col min="9194" max="9194" width="13" style="101" customWidth="1"/>
    <col min="9195" max="9195" width="10.6640625" style="101" customWidth="1"/>
    <col min="9196" max="9197" width="11" style="101" customWidth="1"/>
    <col min="9198" max="9204" width="10.6640625" style="101" customWidth="1"/>
    <col min="9205" max="9205" width="14" style="101" customWidth="1"/>
    <col min="9206" max="9206" width="13.109375" style="101" customWidth="1"/>
    <col min="9207" max="9207" width="12.109375" style="101" customWidth="1"/>
    <col min="9208" max="9209" width="10.6640625" style="101" customWidth="1"/>
    <col min="9210" max="9210" width="22" style="101" customWidth="1"/>
    <col min="9211" max="9211" width="11.6640625" style="101" bestFit="1" customWidth="1"/>
    <col min="9212" max="9212" width="15.6640625" style="101" customWidth="1"/>
    <col min="9213" max="9213" width="12.6640625" style="101" customWidth="1"/>
    <col min="9214" max="9214" width="12.109375" style="101" customWidth="1"/>
    <col min="9215" max="9215" width="10.6640625" style="101" customWidth="1"/>
    <col min="9216" max="9216" width="11" style="101" customWidth="1"/>
    <col min="9217" max="9217" width="11.109375" style="101" customWidth="1"/>
    <col min="9218" max="9219" width="10.6640625" style="101" customWidth="1"/>
    <col min="9220" max="9220" width="11.5546875" style="101" customWidth="1"/>
    <col min="9221" max="9222" width="10.6640625" style="101" customWidth="1"/>
    <col min="9223" max="9223" width="12.33203125" style="101" customWidth="1"/>
    <col min="9224" max="9224" width="10.6640625" style="101" customWidth="1"/>
    <col min="9225" max="9225" width="16.6640625" style="101" customWidth="1"/>
    <col min="9226" max="9428" width="11.44140625" style="101"/>
    <col min="9429" max="9429" width="2.33203125" style="101" customWidth="1"/>
    <col min="9430" max="9431" width="10.6640625" style="101" customWidth="1"/>
    <col min="9432" max="9432" width="31.88671875" style="101" customWidth="1"/>
    <col min="9433" max="9433" width="15.6640625" style="101" customWidth="1"/>
    <col min="9434" max="9434" width="12.33203125" style="101" customWidth="1"/>
    <col min="9435" max="9436" width="12.109375" style="101" customWidth="1"/>
    <col min="9437" max="9439" width="11.109375" style="101" customWidth="1"/>
    <col min="9440" max="9440" width="18" style="101" customWidth="1"/>
    <col min="9441" max="9441" width="14.109375" style="101" customWidth="1"/>
    <col min="9442" max="9442" width="12.109375" style="101" customWidth="1"/>
    <col min="9443" max="9444" width="10.6640625" style="101" customWidth="1"/>
    <col min="9445" max="9445" width="16.109375" style="101" customWidth="1"/>
    <col min="9446" max="9446" width="12.6640625" style="101" customWidth="1"/>
    <col min="9447" max="9447" width="13.5546875" style="101" customWidth="1"/>
    <col min="9448" max="9448" width="12.6640625" style="101" customWidth="1"/>
    <col min="9449" max="9449" width="14.6640625" style="101" customWidth="1"/>
    <col min="9450" max="9450" width="13" style="101" customWidth="1"/>
    <col min="9451" max="9451" width="10.6640625" style="101" customWidth="1"/>
    <col min="9452" max="9453" width="11" style="101" customWidth="1"/>
    <col min="9454" max="9460" width="10.6640625" style="101" customWidth="1"/>
    <col min="9461" max="9461" width="14" style="101" customWidth="1"/>
    <col min="9462" max="9462" width="13.109375" style="101" customWidth="1"/>
    <col min="9463" max="9463" width="12.109375" style="101" customWidth="1"/>
    <col min="9464" max="9465" width="10.6640625" style="101" customWidth="1"/>
    <col min="9466" max="9466" width="22" style="101" customWidth="1"/>
    <col min="9467" max="9467" width="11.6640625" style="101" bestFit="1" customWidth="1"/>
    <col min="9468" max="9468" width="15.6640625" style="101" customWidth="1"/>
    <col min="9469" max="9469" width="12.6640625" style="101" customWidth="1"/>
    <col min="9470" max="9470" width="12.109375" style="101" customWidth="1"/>
    <col min="9471" max="9471" width="10.6640625" style="101" customWidth="1"/>
    <col min="9472" max="9472" width="11" style="101" customWidth="1"/>
    <col min="9473" max="9473" width="11.109375" style="101" customWidth="1"/>
    <col min="9474" max="9475" width="10.6640625" style="101" customWidth="1"/>
    <col min="9476" max="9476" width="11.5546875" style="101" customWidth="1"/>
    <col min="9477" max="9478" width="10.6640625" style="101" customWidth="1"/>
    <col min="9479" max="9479" width="12.33203125" style="101" customWidth="1"/>
    <col min="9480" max="9480" width="10.6640625" style="101" customWidth="1"/>
    <col min="9481" max="9481" width="16.6640625" style="101" customWidth="1"/>
    <col min="9482" max="9684" width="11.44140625" style="101"/>
    <col min="9685" max="9685" width="2.33203125" style="101" customWidth="1"/>
    <col min="9686" max="9687" width="10.6640625" style="101" customWidth="1"/>
    <col min="9688" max="9688" width="31.88671875" style="101" customWidth="1"/>
    <col min="9689" max="9689" width="15.6640625" style="101" customWidth="1"/>
    <col min="9690" max="9690" width="12.33203125" style="101" customWidth="1"/>
    <col min="9691" max="9692" width="12.109375" style="101" customWidth="1"/>
    <col min="9693" max="9695" width="11.109375" style="101" customWidth="1"/>
    <col min="9696" max="9696" width="18" style="101" customWidth="1"/>
    <col min="9697" max="9697" width="14.109375" style="101" customWidth="1"/>
    <col min="9698" max="9698" width="12.109375" style="101" customWidth="1"/>
    <col min="9699" max="9700" width="10.6640625" style="101" customWidth="1"/>
    <col min="9701" max="9701" width="16.109375" style="101" customWidth="1"/>
    <col min="9702" max="9702" width="12.6640625" style="101" customWidth="1"/>
    <col min="9703" max="9703" width="13.5546875" style="101" customWidth="1"/>
    <col min="9704" max="9704" width="12.6640625" style="101" customWidth="1"/>
    <col min="9705" max="9705" width="14.6640625" style="101" customWidth="1"/>
    <col min="9706" max="9706" width="13" style="101" customWidth="1"/>
    <col min="9707" max="9707" width="10.6640625" style="101" customWidth="1"/>
    <col min="9708" max="9709" width="11" style="101" customWidth="1"/>
    <col min="9710" max="9716" width="10.6640625" style="101" customWidth="1"/>
    <col min="9717" max="9717" width="14" style="101" customWidth="1"/>
    <col min="9718" max="9718" width="13.109375" style="101" customWidth="1"/>
    <col min="9719" max="9719" width="12.109375" style="101" customWidth="1"/>
    <col min="9720" max="9721" width="10.6640625" style="101" customWidth="1"/>
    <col min="9722" max="9722" width="22" style="101" customWidth="1"/>
    <col min="9723" max="9723" width="11.6640625" style="101" bestFit="1" customWidth="1"/>
    <col min="9724" max="9724" width="15.6640625" style="101" customWidth="1"/>
    <col min="9725" max="9725" width="12.6640625" style="101" customWidth="1"/>
    <col min="9726" max="9726" width="12.109375" style="101" customWidth="1"/>
    <col min="9727" max="9727" width="10.6640625" style="101" customWidth="1"/>
    <col min="9728" max="9728" width="11" style="101" customWidth="1"/>
    <col min="9729" max="9729" width="11.109375" style="101" customWidth="1"/>
    <col min="9730" max="9731" width="10.6640625" style="101" customWidth="1"/>
    <col min="9732" max="9732" width="11.5546875" style="101" customWidth="1"/>
    <col min="9733" max="9734" width="10.6640625" style="101" customWidth="1"/>
    <col min="9735" max="9735" width="12.33203125" style="101" customWidth="1"/>
    <col min="9736" max="9736" width="10.6640625" style="101" customWidth="1"/>
    <col min="9737" max="9737" width="16.6640625" style="101" customWidth="1"/>
    <col min="9738" max="9940" width="11.44140625" style="101"/>
    <col min="9941" max="9941" width="2.33203125" style="101" customWidth="1"/>
    <col min="9942" max="9943" width="10.6640625" style="101" customWidth="1"/>
    <col min="9944" max="9944" width="31.88671875" style="101" customWidth="1"/>
    <col min="9945" max="9945" width="15.6640625" style="101" customWidth="1"/>
    <col min="9946" max="9946" width="12.33203125" style="101" customWidth="1"/>
    <col min="9947" max="9948" width="12.109375" style="101" customWidth="1"/>
    <col min="9949" max="9951" width="11.109375" style="101" customWidth="1"/>
    <col min="9952" max="9952" width="18" style="101" customWidth="1"/>
    <col min="9953" max="9953" width="14.109375" style="101" customWidth="1"/>
    <col min="9954" max="9954" width="12.109375" style="101" customWidth="1"/>
    <col min="9955" max="9956" width="10.6640625" style="101" customWidth="1"/>
    <col min="9957" max="9957" width="16.109375" style="101" customWidth="1"/>
    <col min="9958" max="9958" width="12.6640625" style="101" customWidth="1"/>
    <col min="9959" max="9959" width="13.5546875" style="101" customWidth="1"/>
    <col min="9960" max="9960" width="12.6640625" style="101" customWidth="1"/>
    <col min="9961" max="9961" width="14.6640625" style="101" customWidth="1"/>
    <col min="9962" max="9962" width="13" style="101" customWidth="1"/>
    <col min="9963" max="9963" width="10.6640625" style="101" customWidth="1"/>
    <col min="9964" max="9965" width="11" style="101" customWidth="1"/>
    <col min="9966" max="9972" width="10.6640625" style="101" customWidth="1"/>
    <col min="9973" max="9973" width="14" style="101" customWidth="1"/>
    <col min="9974" max="9974" width="13.109375" style="101" customWidth="1"/>
    <col min="9975" max="9975" width="12.109375" style="101" customWidth="1"/>
    <col min="9976" max="9977" width="10.6640625" style="101" customWidth="1"/>
    <col min="9978" max="9978" width="22" style="101" customWidth="1"/>
    <col min="9979" max="9979" width="11.6640625" style="101" bestFit="1" customWidth="1"/>
    <col min="9980" max="9980" width="15.6640625" style="101" customWidth="1"/>
    <col min="9981" max="9981" width="12.6640625" style="101" customWidth="1"/>
    <col min="9982" max="9982" width="12.109375" style="101" customWidth="1"/>
    <col min="9983" max="9983" width="10.6640625" style="101" customWidth="1"/>
    <col min="9984" max="9984" width="11" style="101" customWidth="1"/>
    <col min="9985" max="9985" width="11.109375" style="101" customWidth="1"/>
    <col min="9986" max="9987" width="10.6640625" style="101" customWidth="1"/>
    <col min="9988" max="9988" width="11.5546875" style="101" customWidth="1"/>
    <col min="9989" max="9990" width="10.6640625" style="101" customWidth="1"/>
    <col min="9991" max="9991" width="12.33203125" style="101" customWidth="1"/>
    <col min="9992" max="9992" width="10.6640625" style="101" customWidth="1"/>
    <col min="9993" max="9993" width="16.6640625" style="101" customWidth="1"/>
    <col min="9994" max="10196" width="11.44140625" style="101"/>
    <col min="10197" max="10197" width="2.33203125" style="101" customWidth="1"/>
    <col min="10198" max="10199" width="10.6640625" style="101" customWidth="1"/>
    <col min="10200" max="10200" width="31.88671875" style="101" customWidth="1"/>
    <col min="10201" max="10201" width="15.6640625" style="101" customWidth="1"/>
    <col min="10202" max="10202" width="12.33203125" style="101" customWidth="1"/>
    <col min="10203" max="10204" width="12.109375" style="101" customWidth="1"/>
    <col min="10205" max="10207" width="11.109375" style="101" customWidth="1"/>
    <col min="10208" max="10208" width="18" style="101" customWidth="1"/>
    <col min="10209" max="10209" width="14.109375" style="101" customWidth="1"/>
    <col min="10210" max="10210" width="12.109375" style="101" customWidth="1"/>
    <col min="10211" max="10212" width="10.6640625" style="101" customWidth="1"/>
    <col min="10213" max="10213" width="16.109375" style="101" customWidth="1"/>
    <col min="10214" max="10214" width="12.6640625" style="101" customWidth="1"/>
    <col min="10215" max="10215" width="13.5546875" style="101" customWidth="1"/>
    <col min="10216" max="10216" width="12.6640625" style="101" customWidth="1"/>
    <col min="10217" max="10217" width="14.6640625" style="101" customWidth="1"/>
    <col min="10218" max="10218" width="13" style="101" customWidth="1"/>
    <col min="10219" max="10219" width="10.6640625" style="101" customWidth="1"/>
    <col min="10220" max="10221" width="11" style="101" customWidth="1"/>
    <col min="10222" max="10228" width="10.6640625" style="101" customWidth="1"/>
    <col min="10229" max="10229" width="14" style="101" customWidth="1"/>
    <col min="10230" max="10230" width="13.109375" style="101" customWidth="1"/>
    <col min="10231" max="10231" width="12.109375" style="101" customWidth="1"/>
    <col min="10232" max="10233" width="10.6640625" style="101" customWidth="1"/>
    <col min="10234" max="10234" width="22" style="101" customWidth="1"/>
    <col min="10235" max="10235" width="11.6640625" style="101" bestFit="1" customWidth="1"/>
    <col min="10236" max="10236" width="15.6640625" style="101" customWidth="1"/>
    <col min="10237" max="10237" width="12.6640625" style="101" customWidth="1"/>
    <col min="10238" max="10238" width="12.109375" style="101" customWidth="1"/>
    <col min="10239" max="10239" width="10.6640625" style="101" customWidth="1"/>
    <col min="10240" max="10240" width="11" style="101" customWidth="1"/>
    <col min="10241" max="10241" width="11.109375" style="101" customWidth="1"/>
    <col min="10242" max="10243" width="10.6640625" style="101" customWidth="1"/>
    <col min="10244" max="10244" width="11.5546875" style="101" customWidth="1"/>
    <col min="10245" max="10246" width="10.6640625" style="101" customWidth="1"/>
    <col min="10247" max="10247" width="12.33203125" style="101" customWidth="1"/>
    <col min="10248" max="10248" width="10.6640625" style="101" customWidth="1"/>
    <col min="10249" max="10249" width="16.6640625" style="101" customWidth="1"/>
    <col min="10250" max="10452" width="11.44140625" style="101"/>
    <col min="10453" max="10453" width="2.33203125" style="101" customWidth="1"/>
    <col min="10454" max="10455" width="10.6640625" style="101" customWidth="1"/>
    <col min="10456" max="10456" width="31.88671875" style="101" customWidth="1"/>
    <col min="10457" max="10457" width="15.6640625" style="101" customWidth="1"/>
    <col min="10458" max="10458" width="12.33203125" style="101" customWidth="1"/>
    <col min="10459" max="10460" width="12.109375" style="101" customWidth="1"/>
    <col min="10461" max="10463" width="11.109375" style="101" customWidth="1"/>
    <col min="10464" max="10464" width="18" style="101" customWidth="1"/>
    <col min="10465" max="10465" width="14.109375" style="101" customWidth="1"/>
    <col min="10466" max="10466" width="12.109375" style="101" customWidth="1"/>
    <col min="10467" max="10468" width="10.6640625" style="101" customWidth="1"/>
    <col min="10469" max="10469" width="16.109375" style="101" customWidth="1"/>
    <col min="10470" max="10470" width="12.6640625" style="101" customWidth="1"/>
    <col min="10471" max="10471" width="13.5546875" style="101" customWidth="1"/>
    <col min="10472" max="10472" width="12.6640625" style="101" customWidth="1"/>
    <col min="10473" max="10473" width="14.6640625" style="101" customWidth="1"/>
    <col min="10474" max="10474" width="13" style="101" customWidth="1"/>
    <col min="10475" max="10475" width="10.6640625" style="101" customWidth="1"/>
    <col min="10476" max="10477" width="11" style="101" customWidth="1"/>
    <col min="10478" max="10484" width="10.6640625" style="101" customWidth="1"/>
    <col min="10485" max="10485" width="14" style="101" customWidth="1"/>
    <col min="10486" max="10486" width="13.109375" style="101" customWidth="1"/>
    <col min="10487" max="10487" width="12.109375" style="101" customWidth="1"/>
    <col min="10488" max="10489" width="10.6640625" style="101" customWidth="1"/>
    <col min="10490" max="10490" width="22" style="101" customWidth="1"/>
    <col min="10491" max="10491" width="11.6640625" style="101" bestFit="1" customWidth="1"/>
    <col min="10492" max="10492" width="15.6640625" style="101" customWidth="1"/>
    <col min="10493" max="10493" width="12.6640625" style="101" customWidth="1"/>
    <col min="10494" max="10494" width="12.109375" style="101" customWidth="1"/>
    <col min="10495" max="10495" width="10.6640625" style="101" customWidth="1"/>
    <col min="10496" max="10496" width="11" style="101" customWidth="1"/>
    <col min="10497" max="10497" width="11.109375" style="101" customWidth="1"/>
    <col min="10498" max="10499" width="10.6640625" style="101" customWidth="1"/>
    <col min="10500" max="10500" width="11.5546875" style="101" customWidth="1"/>
    <col min="10501" max="10502" width="10.6640625" style="101" customWidth="1"/>
    <col min="10503" max="10503" width="12.33203125" style="101" customWidth="1"/>
    <col min="10504" max="10504" width="10.6640625" style="101" customWidth="1"/>
    <col min="10505" max="10505" width="16.6640625" style="101" customWidth="1"/>
    <col min="10506" max="10708" width="11.44140625" style="101"/>
    <col min="10709" max="10709" width="2.33203125" style="101" customWidth="1"/>
    <col min="10710" max="10711" width="10.6640625" style="101" customWidth="1"/>
    <col min="10712" max="10712" width="31.88671875" style="101" customWidth="1"/>
    <col min="10713" max="10713" width="15.6640625" style="101" customWidth="1"/>
    <col min="10714" max="10714" width="12.33203125" style="101" customWidth="1"/>
    <col min="10715" max="10716" width="12.109375" style="101" customWidth="1"/>
    <col min="10717" max="10719" width="11.109375" style="101" customWidth="1"/>
    <col min="10720" max="10720" width="18" style="101" customWidth="1"/>
    <col min="10721" max="10721" width="14.109375" style="101" customWidth="1"/>
    <col min="10722" max="10722" width="12.109375" style="101" customWidth="1"/>
    <col min="10723" max="10724" width="10.6640625" style="101" customWidth="1"/>
    <col min="10725" max="10725" width="16.109375" style="101" customWidth="1"/>
    <col min="10726" max="10726" width="12.6640625" style="101" customWidth="1"/>
    <col min="10727" max="10727" width="13.5546875" style="101" customWidth="1"/>
    <col min="10728" max="10728" width="12.6640625" style="101" customWidth="1"/>
    <col min="10729" max="10729" width="14.6640625" style="101" customWidth="1"/>
    <col min="10730" max="10730" width="13" style="101" customWidth="1"/>
    <col min="10731" max="10731" width="10.6640625" style="101" customWidth="1"/>
    <col min="10732" max="10733" width="11" style="101" customWidth="1"/>
    <col min="10734" max="10740" width="10.6640625" style="101" customWidth="1"/>
    <col min="10741" max="10741" width="14" style="101" customWidth="1"/>
    <col min="10742" max="10742" width="13.109375" style="101" customWidth="1"/>
    <col min="10743" max="10743" width="12.109375" style="101" customWidth="1"/>
    <col min="10744" max="10745" width="10.6640625" style="101" customWidth="1"/>
    <col min="10746" max="10746" width="22" style="101" customWidth="1"/>
    <col min="10747" max="10747" width="11.6640625" style="101" bestFit="1" customWidth="1"/>
    <col min="10748" max="10748" width="15.6640625" style="101" customWidth="1"/>
    <col min="10749" max="10749" width="12.6640625" style="101" customWidth="1"/>
    <col min="10750" max="10750" width="12.109375" style="101" customWidth="1"/>
    <col min="10751" max="10751" width="10.6640625" style="101" customWidth="1"/>
    <col min="10752" max="10752" width="11" style="101" customWidth="1"/>
    <col min="10753" max="10753" width="11.109375" style="101" customWidth="1"/>
    <col min="10754" max="10755" width="10.6640625" style="101" customWidth="1"/>
    <col min="10756" max="10756" width="11.5546875" style="101" customWidth="1"/>
    <col min="10757" max="10758" width="10.6640625" style="101" customWidth="1"/>
    <col min="10759" max="10759" width="12.33203125" style="101" customWidth="1"/>
    <col min="10760" max="10760" width="10.6640625" style="101" customWidth="1"/>
    <col min="10761" max="10761" width="16.6640625" style="101" customWidth="1"/>
    <col min="10762" max="10964" width="11.44140625" style="101"/>
    <col min="10965" max="10965" width="2.33203125" style="101" customWidth="1"/>
    <col min="10966" max="10967" width="10.6640625" style="101" customWidth="1"/>
    <col min="10968" max="10968" width="31.88671875" style="101" customWidth="1"/>
    <col min="10969" max="10969" width="15.6640625" style="101" customWidth="1"/>
    <col min="10970" max="10970" width="12.33203125" style="101" customWidth="1"/>
    <col min="10971" max="10972" width="12.109375" style="101" customWidth="1"/>
    <col min="10973" max="10975" width="11.109375" style="101" customWidth="1"/>
    <col min="10976" max="10976" width="18" style="101" customWidth="1"/>
    <col min="10977" max="10977" width="14.109375" style="101" customWidth="1"/>
    <col min="10978" max="10978" width="12.109375" style="101" customWidth="1"/>
    <col min="10979" max="10980" width="10.6640625" style="101" customWidth="1"/>
    <col min="10981" max="10981" width="16.109375" style="101" customWidth="1"/>
    <col min="10982" max="10982" width="12.6640625" style="101" customWidth="1"/>
    <col min="10983" max="10983" width="13.5546875" style="101" customWidth="1"/>
    <col min="10984" max="10984" width="12.6640625" style="101" customWidth="1"/>
    <col min="10985" max="10985" width="14.6640625" style="101" customWidth="1"/>
    <col min="10986" max="10986" width="13" style="101" customWidth="1"/>
    <col min="10987" max="10987" width="10.6640625" style="101" customWidth="1"/>
    <col min="10988" max="10989" width="11" style="101" customWidth="1"/>
    <col min="10990" max="10996" width="10.6640625" style="101" customWidth="1"/>
    <col min="10997" max="10997" width="14" style="101" customWidth="1"/>
    <col min="10998" max="10998" width="13.109375" style="101" customWidth="1"/>
    <col min="10999" max="10999" width="12.109375" style="101" customWidth="1"/>
    <col min="11000" max="11001" width="10.6640625" style="101" customWidth="1"/>
    <col min="11002" max="11002" width="22" style="101" customWidth="1"/>
    <col min="11003" max="11003" width="11.6640625" style="101" bestFit="1" customWidth="1"/>
    <col min="11004" max="11004" width="15.6640625" style="101" customWidth="1"/>
    <col min="11005" max="11005" width="12.6640625" style="101" customWidth="1"/>
    <col min="11006" max="11006" width="12.109375" style="101" customWidth="1"/>
    <col min="11007" max="11007" width="10.6640625" style="101" customWidth="1"/>
    <col min="11008" max="11008" width="11" style="101" customWidth="1"/>
    <col min="11009" max="11009" width="11.109375" style="101" customWidth="1"/>
    <col min="11010" max="11011" width="10.6640625" style="101" customWidth="1"/>
    <col min="11012" max="11012" width="11.5546875" style="101" customWidth="1"/>
    <col min="11013" max="11014" width="10.6640625" style="101" customWidth="1"/>
    <col min="11015" max="11015" width="12.33203125" style="101" customWidth="1"/>
    <col min="11016" max="11016" width="10.6640625" style="101" customWidth="1"/>
    <col min="11017" max="11017" width="16.6640625" style="101" customWidth="1"/>
    <col min="11018" max="11220" width="11.44140625" style="101"/>
    <col min="11221" max="11221" width="2.33203125" style="101" customWidth="1"/>
    <col min="11222" max="11223" width="10.6640625" style="101" customWidth="1"/>
    <col min="11224" max="11224" width="31.88671875" style="101" customWidth="1"/>
    <col min="11225" max="11225" width="15.6640625" style="101" customWidth="1"/>
    <col min="11226" max="11226" width="12.33203125" style="101" customWidth="1"/>
    <col min="11227" max="11228" width="12.109375" style="101" customWidth="1"/>
    <col min="11229" max="11231" width="11.109375" style="101" customWidth="1"/>
    <col min="11232" max="11232" width="18" style="101" customWidth="1"/>
    <col min="11233" max="11233" width="14.109375" style="101" customWidth="1"/>
    <col min="11234" max="11234" width="12.109375" style="101" customWidth="1"/>
    <col min="11235" max="11236" width="10.6640625" style="101" customWidth="1"/>
    <col min="11237" max="11237" width="16.109375" style="101" customWidth="1"/>
    <col min="11238" max="11238" width="12.6640625" style="101" customWidth="1"/>
    <col min="11239" max="11239" width="13.5546875" style="101" customWidth="1"/>
    <col min="11240" max="11240" width="12.6640625" style="101" customWidth="1"/>
    <col min="11241" max="11241" width="14.6640625" style="101" customWidth="1"/>
    <col min="11242" max="11242" width="13" style="101" customWidth="1"/>
    <col min="11243" max="11243" width="10.6640625" style="101" customWidth="1"/>
    <col min="11244" max="11245" width="11" style="101" customWidth="1"/>
    <col min="11246" max="11252" width="10.6640625" style="101" customWidth="1"/>
    <col min="11253" max="11253" width="14" style="101" customWidth="1"/>
    <col min="11254" max="11254" width="13.109375" style="101" customWidth="1"/>
    <col min="11255" max="11255" width="12.109375" style="101" customWidth="1"/>
    <col min="11256" max="11257" width="10.6640625" style="101" customWidth="1"/>
    <col min="11258" max="11258" width="22" style="101" customWidth="1"/>
    <col min="11259" max="11259" width="11.6640625" style="101" bestFit="1" customWidth="1"/>
    <col min="11260" max="11260" width="15.6640625" style="101" customWidth="1"/>
    <col min="11261" max="11261" width="12.6640625" style="101" customWidth="1"/>
    <col min="11262" max="11262" width="12.109375" style="101" customWidth="1"/>
    <col min="11263" max="11263" width="10.6640625" style="101" customWidth="1"/>
    <col min="11264" max="11264" width="11" style="101" customWidth="1"/>
    <col min="11265" max="11265" width="11.109375" style="101" customWidth="1"/>
    <col min="11266" max="11267" width="10.6640625" style="101" customWidth="1"/>
    <col min="11268" max="11268" width="11.5546875" style="101" customWidth="1"/>
    <col min="11269" max="11270" width="10.6640625" style="101" customWidth="1"/>
    <col min="11271" max="11271" width="12.33203125" style="101" customWidth="1"/>
    <col min="11272" max="11272" width="10.6640625" style="101" customWidth="1"/>
    <col min="11273" max="11273" width="16.6640625" style="101" customWidth="1"/>
    <col min="11274" max="11476" width="11.44140625" style="101"/>
    <col min="11477" max="11477" width="2.33203125" style="101" customWidth="1"/>
    <col min="11478" max="11479" width="10.6640625" style="101" customWidth="1"/>
    <col min="11480" max="11480" width="31.88671875" style="101" customWidth="1"/>
    <col min="11481" max="11481" width="15.6640625" style="101" customWidth="1"/>
    <col min="11482" max="11482" width="12.33203125" style="101" customWidth="1"/>
    <col min="11483" max="11484" width="12.109375" style="101" customWidth="1"/>
    <col min="11485" max="11487" width="11.109375" style="101" customWidth="1"/>
    <col min="11488" max="11488" width="18" style="101" customWidth="1"/>
    <col min="11489" max="11489" width="14.109375" style="101" customWidth="1"/>
    <col min="11490" max="11490" width="12.109375" style="101" customWidth="1"/>
    <col min="11491" max="11492" width="10.6640625" style="101" customWidth="1"/>
    <col min="11493" max="11493" width="16.109375" style="101" customWidth="1"/>
    <col min="11494" max="11494" width="12.6640625" style="101" customWidth="1"/>
    <col min="11495" max="11495" width="13.5546875" style="101" customWidth="1"/>
    <col min="11496" max="11496" width="12.6640625" style="101" customWidth="1"/>
    <col min="11497" max="11497" width="14.6640625" style="101" customWidth="1"/>
    <col min="11498" max="11498" width="13" style="101" customWidth="1"/>
    <col min="11499" max="11499" width="10.6640625" style="101" customWidth="1"/>
    <col min="11500" max="11501" width="11" style="101" customWidth="1"/>
    <col min="11502" max="11508" width="10.6640625" style="101" customWidth="1"/>
    <col min="11509" max="11509" width="14" style="101" customWidth="1"/>
    <col min="11510" max="11510" width="13.109375" style="101" customWidth="1"/>
    <col min="11511" max="11511" width="12.109375" style="101" customWidth="1"/>
    <col min="11512" max="11513" width="10.6640625" style="101" customWidth="1"/>
    <col min="11514" max="11514" width="22" style="101" customWidth="1"/>
    <col min="11515" max="11515" width="11.6640625" style="101" bestFit="1" customWidth="1"/>
    <col min="11516" max="11516" width="15.6640625" style="101" customWidth="1"/>
    <col min="11517" max="11517" width="12.6640625" style="101" customWidth="1"/>
    <col min="11518" max="11518" width="12.109375" style="101" customWidth="1"/>
    <col min="11519" max="11519" width="10.6640625" style="101" customWidth="1"/>
    <col min="11520" max="11520" width="11" style="101" customWidth="1"/>
    <col min="11521" max="11521" width="11.109375" style="101" customWidth="1"/>
    <col min="11522" max="11523" width="10.6640625" style="101" customWidth="1"/>
    <col min="11524" max="11524" width="11.5546875" style="101" customWidth="1"/>
    <col min="11525" max="11526" width="10.6640625" style="101" customWidth="1"/>
    <col min="11527" max="11527" width="12.33203125" style="101" customWidth="1"/>
    <col min="11528" max="11528" width="10.6640625" style="101" customWidth="1"/>
    <col min="11529" max="11529" width="16.6640625" style="101" customWidth="1"/>
    <col min="11530" max="11732" width="11.44140625" style="101"/>
    <col min="11733" max="11733" width="2.33203125" style="101" customWidth="1"/>
    <col min="11734" max="11735" width="10.6640625" style="101" customWidth="1"/>
    <col min="11736" max="11736" width="31.88671875" style="101" customWidth="1"/>
    <col min="11737" max="11737" width="15.6640625" style="101" customWidth="1"/>
    <col min="11738" max="11738" width="12.33203125" style="101" customWidth="1"/>
    <col min="11739" max="11740" width="12.109375" style="101" customWidth="1"/>
    <col min="11741" max="11743" width="11.109375" style="101" customWidth="1"/>
    <col min="11744" max="11744" width="18" style="101" customWidth="1"/>
    <col min="11745" max="11745" width="14.109375" style="101" customWidth="1"/>
    <col min="11746" max="11746" width="12.109375" style="101" customWidth="1"/>
    <col min="11747" max="11748" width="10.6640625" style="101" customWidth="1"/>
    <col min="11749" max="11749" width="16.109375" style="101" customWidth="1"/>
    <col min="11750" max="11750" width="12.6640625" style="101" customWidth="1"/>
    <col min="11751" max="11751" width="13.5546875" style="101" customWidth="1"/>
    <col min="11752" max="11752" width="12.6640625" style="101" customWidth="1"/>
    <col min="11753" max="11753" width="14.6640625" style="101" customWidth="1"/>
    <col min="11754" max="11754" width="13" style="101" customWidth="1"/>
    <col min="11755" max="11755" width="10.6640625" style="101" customWidth="1"/>
    <col min="11756" max="11757" width="11" style="101" customWidth="1"/>
    <col min="11758" max="11764" width="10.6640625" style="101" customWidth="1"/>
    <col min="11765" max="11765" width="14" style="101" customWidth="1"/>
    <col min="11766" max="11766" width="13.109375" style="101" customWidth="1"/>
    <col min="11767" max="11767" width="12.109375" style="101" customWidth="1"/>
    <col min="11768" max="11769" width="10.6640625" style="101" customWidth="1"/>
    <col min="11770" max="11770" width="22" style="101" customWidth="1"/>
    <col min="11771" max="11771" width="11.6640625" style="101" bestFit="1" customWidth="1"/>
    <col min="11772" max="11772" width="15.6640625" style="101" customWidth="1"/>
    <col min="11773" max="11773" width="12.6640625" style="101" customWidth="1"/>
    <col min="11774" max="11774" width="12.109375" style="101" customWidth="1"/>
    <col min="11775" max="11775" width="10.6640625" style="101" customWidth="1"/>
    <col min="11776" max="11776" width="11" style="101" customWidth="1"/>
    <col min="11777" max="11777" width="11.109375" style="101" customWidth="1"/>
    <col min="11778" max="11779" width="10.6640625" style="101" customWidth="1"/>
    <col min="11780" max="11780" width="11.5546875" style="101" customWidth="1"/>
    <col min="11781" max="11782" width="10.6640625" style="101" customWidth="1"/>
    <col min="11783" max="11783" width="12.33203125" style="101" customWidth="1"/>
    <col min="11784" max="11784" width="10.6640625" style="101" customWidth="1"/>
    <col min="11785" max="11785" width="16.6640625" style="101" customWidth="1"/>
    <col min="11786" max="11988" width="11.44140625" style="101"/>
    <col min="11989" max="11989" width="2.33203125" style="101" customWidth="1"/>
    <col min="11990" max="11991" width="10.6640625" style="101" customWidth="1"/>
    <col min="11992" max="11992" width="31.88671875" style="101" customWidth="1"/>
    <col min="11993" max="11993" width="15.6640625" style="101" customWidth="1"/>
    <col min="11994" max="11994" width="12.33203125" style="101" customWidth="1"/>
    <col min="11995" max="11996" width="12.109375" style="101" customWidth="1"/>
    <col min="11997" max="11999" width="11.109375" style="101" customWidth="1"/>
    <col min="12000" max="12000" width="18" style="101" customWidth="1"/>
    <col min="12001" max="12001" width="14.109375" style="101" customWidth="1"/>
    <col min="12002" max="12002" width="12.109375" style="101" customWidth="1"/>
    <col min="12003" max="12004" width="10.6640625" style="101" customWidth="1"/>
    <col min="12005" max="12005" width="16.109375" style="101" customWidth="1"/>
    <col min="12006" max="12006" width="12.6640625" style="101" customWidth="1"/>
    <col min="12007" max="12007" width="13.5546875" style="101" customWidth="1"/>
    <col min="12008" max="12008" width="12.6640625" style="101" customWidth="1"/>
    <col min="12009" max="12009" width="14.6640625" style="101" customWidth="1"/>
    <col min="12010" max="12010" width="13" style="101" customWidth="1"/>
    <col min="12011" max="12011" width="10.6640625" style="101" customWidth="1"/>
    <col min="12012" max="12013" width="11" style="101" customWidth="1"/>
    <col min="12014" max="12020" width="10.6640625" style="101" customWidth="1"/>
    <col min="12021" max="12021" width="14" style="101" customWidth="1"/>
    <col min="12022" max="12022" width="13.109375" style="101" customWidth="1"/>
    <col min="12023" max="12023" width="12.109375" style="101" customWidth="1"/>
    <col min="12024" max="12025" width="10.6640625" style="101" customWidth="1"/>
    <col min="12026" max="12026" width="22" style="101" customWidth="1"/>
    <col min="12027" max="12027" width="11.6640625" style="101" bestFit="1" customWidth="1"/>
    <col min="12028" max="12028" width="15.6640625" style="101" customWidth="1"/>
    <col min="12029" max="12029" width="12.6640625" style="101" customWidth="1"/>
    <col min="12030" max="12030" width="12.109375" style="101" customWidth="1"/>
    <col min="12031" max="12031" width="10.6640625" style="101" customWidth="1"/>
    <col min="12032" max="12032" width="11" style="101" customWidth="1"/>
    <col min="12033" max="12033" width="11.109375" style="101" customWidth="1"/>
    <col min="12034" max="12035" width="10.6640625" style="101" customWidth="1"/>
    <col min="12036" max="12036" width="11.5546875" style="101" customWidth="1"/>
    <col min="12037" max="12038" width="10.6640625" style="101" customWidth="1"/>
    <col min="12039" max="12039" width="12.33203125" style="101" customWidth="1"/>
    <col min="12040" max="12040" width="10.6640625" style="101" customWidth="1"/>
    <col min="12041" max="12041" width="16.6640625" style="101" customWidth="1"/>
    <col min="12042" max="12244" width="11.44140625" style="101"/>
    <col min="12245" max="12245" width="2.33203125" style="101" customWidth="1"/>
    <col min="12246" max="12247" width="10.6640625" style="101" customWidth="1"/>
    <col min="12248" max="12248" width="31.88671875" style="101" customWidth="1"/>
    <col min="12249" max="12249" width="15.6640625" style="101" customWidth="1"/>
    <col min="12250" max="12250" width="12.33203125" style="101" customWidth="1"/>
    <col min="12251" max="12252" width="12.109375" style="101" customWidth="1"/>
    <col min="12253" max="12255" width="11.109375" style="101" customWidth="1"/>
    <col min="12256" max="12256" width="18" style="101" customWidth="1"/>
    <col min="12257" max="12257" width="14.109375" style="101" customWidth="1"/>
    <col min="12258" max="12258" width="12.109375" style="101" customWidth="1"/>
    <col min="12259" max="12260" width="10.6640625" style="101" customWidth="1"/>
    <col min="12261" max="12261" width="16.109375" style="101" customWidth="1"/>
    <col min="12262" max="12262" width="12.6640625" style="101" customWidth="1"/>
    <col min="12263" max="12263" width="13.5546875" style="101" customWidth="1"/>
    <col min="12264" max="12264" width="12.6640625" style="101" customWidth="1"/>
    <col min="12265" max="12265" width="14.6640625" style="101" customWidth="1"/>
    <col min="12266" max="12266" width="13" style="101" customWidth="1"/>
    <col min="12267" max="12267" width="10.6640625" style="101" customWidth="1"/>
    <col min="12268" max="12269" width="11" style="101" customWidth="1"/>
    <col min="12270" max="12276" width="10.6640625" style="101" customWidth="1"/>
    <col min="12277" max="12277" width="14" style="101" customWidth="1"/>
    <col min="12278" max="12278" width="13.109375" style="101" customWidth="1"/>
    <col min="12279" max="12279" width="12.109375" style="101" customWidth="1"/>
    <col min="12280" max="12281" width="10.6640625" style="101" customWidth="1"/>
    <col min="12282" max="12282" width="22" style="101" customWidth="1"/>
    <col min="12283" max="12283" width="11.6640625" style="101" bestFit="1" customWidth="1"/>
    <col min="12284" max="12284" width="15.6640625" style="101" customWidth="1"/>
    <col min="12285" max="12285" width="12.6640625" style="101" customWidth="1"/>
    <col min="12286" max="12286" width="12.109375" style="101" customWidth="1"/>
    <col min="12287" max="12287" width="10.6640625" style="101" customWidth="1"/>
    <col min="12288" max="12288" width="11" style="101" customWidth="1"/>
    <col min="12289" max="12289" width="11.109375" style="101" customWidth="1"/>
    <col min="12290" max="12291" width="10.6640625" style="101" customWidth="1"/>
    <col min="12292" max="12292" width="11.5546875" style="101" customWidth="1"/>
    <col min="12293" max="12294" width="10.6640625" style="101" customWidth="1"/>
    <col min="12295" max="12295" width="12.33203125" style="101" customWidth="1"/>
    <col min="12296" max="12296" width="10.6640625" style="101" customWidth="1"/>
    <col min="12297" max="12297" width="16.6640625" style="101" customWidth="1"/>
    <col min="12298" max="12500" width="11.44140625" style="101"/>
    <col min="12501" max="12501" width="2.33203125" style="101" customWidth="1"/>
    <col min="12502" max="12503" width="10.6640625" style="101" customWidth="1"/>
    <col min="12504" max="12504" width="31.88671875" style="101" customWidth="1"/>
    <col min="12505" max="12505" width="15.6640625" style="101" customWidth="1"/>
    <col min="12506" max="12506" width="12.33203125" style="101" customWidth="1"/>
    <col min="12507" max="12508" width="12.109375" style="101" customWidth="1"/>
    <col min="12509" max="12511" width="11.109375" style="101" customWidth="1"/>
    <col min="12512" max="12512" width="18" style="101" customWidth="1"/>
    <col min="12513" max="12513" width="14.109375" style="101" customWidth="1"/>
    <col min="12514" max="12514" width="12.109375" style="101" customWidth="1"/>
    <col min="12515" max="12516" width="10.6640625" style="101" customWidth="1"/>
    <col min="12517" max="12517" width="16.109375" style="101" customWidth="1"/>
    <col min="12518" max="12518" width="12.6640625" style="101" customWidth="1"/>
    <col min="12519" max="12519" width="13.5546875" style="101" customWidth="1"/>
    <col min="12520" max="12520" width="12.6640625" style="101" customWidth="1"/>
    <col min="12521" max="12521" width="14.6640625" style="101" customWidth="1"/>
    <col min="12522" max="12522" width="13" style="101" customWidth="1"/>
    <col min="12523" max="12523" width="10.6640625" style="101" customWidth="1"/>
    <col min="12524" max="12525" width="11" style="101" customWidth="1"/>
    <col min="12526" max="12532" width="10.6640625" style="101" customWidth="1"/>
    <col min="12533" max="12533" width="14" style="101" customWidth="1"/>
    <col min="12534" max="12534" width="13.109375" style="101" customWidth="1"/>
    <col min="12535" max="12535" width="12.109375" style="101" customWidth="1"/>
    <col min="12536" max="12537" width="10.6640625" style="101" customWidth="1"/>
    <col min="12538" max="12538" width="22" style="101" customWidth="1"/>
    <col min="12539" max="12539" width="11.6640625" style="101" bestFit="1" customWidth="1"/>
    <col min="12540" max="12540" width="15.6640625" style="101" customWidth="1"/>
    <col min="12541" max="12541" width="12.6640625" style="101" customWidth="1"/>
    <col min="12542" max="12542" width="12.109375" style="101" customWidth="1"/>
    <col min="12543" max="12543" width="10.6640625" style="101" customWidth="1"/>
    <col min="12544" max="12544" width="11" style="101" customWidth="1"/>
    <col min="12545" max="12545" width="11.109375" style="101" customWidth="1"/>
    <col min="12546" max="12547" width="10.6640625" style="101" customWidth="1"/>
    <col min="12548" max="12548" width="11.5546875" style="101" customWidth="1"/>
    <col min="12549" max="12550" width="10.6640625" style="101" customWidth="1"/>
    <col min="12551" max="12551" width="12.33203125" style="101" customWidth="1"/>
    <col min="12552" max="12552" width="10.6640625" style="101" customWidth="1"/>
    <col min="12553" max="12553" width="16.6640625" style="101" customWidth="1"/>
    <col min="12554" max="12756" width="11.44140625" style="101"/>
    <col min="12757" max="12757" width="2.33203125" style="101" customWidth="1"/>
    <col min="12758" max="12759" width="10.6640625" style="101" customWidth="1"/>
    <col min="12760" max="12760" width="31.88671875" style="101" customWidth="1"/>
    <col min="12761" max="12761" width="15.6640625" style="101" customWidth="1"/>
    <col min="12762" max="12762" width="12.33203125" style="101" customWidth="1"/>
    <col min="12763" max="12764" width="12.109375" style="101" customWidth="1"/>
    <col min="12765" max="12767" width="11.109375" style="101" customWidth="1"/>
    <col min="12768" max="12768" width="18" style="101" customWidth="1"/>
    <col min="12769" max="12769" width="14.109375" style="101" customWidth="1"/>
    <col min="12770" max="12770" width="12.109375" style="101" customWidth="1"/>
    <col min="12771" max="12772" width="10.6640625" style="101" customWidth="1"/>
    <col min="12773" max="12773" width="16.109375" style="101" customWidth="1"/>
    <col min="12774" max="12774" width="12.6640625" style="101" customWidth="1"/>
    <col min="12775" max="12775" width="13.5546875" style="101" customWidth="1"/>
    <col min="12776" max="12776" width="12.6640625" style="101" customWidth="1"/>
    <col min="12777" max="12777" width="14.6640625" style="101" customWidth="1"/>
    <col min="12778" max="12778" width="13" style="101" customWidth="1"/>
    <col min="12779" max="12779" width="10.6640625" style="101" customWidth="1"/>
    <col min="12780" max="12781" width="11" style="101" customWidth="1"/>
    <col min="12782" max="12788" width="10.6640625" style="101" customWidth="1"/>
    <col min="12789" max="12789" width="14" style="101" customWidth="1"/>
    <col min="12790" max="12790" width="13.109375" style="101" customWidth="1"/>
    <col min="12791" max="12791" width="12.109375" style="101" customWidth="1"/>
    <col min="12792" max="12793" width="10.6640625" style="101" customWidth="1"/>
    <col min="12794" max="12794" width="22" style="101" customWidth="1"/>
    <col min="12795" max="12795" width="11.6640625" style="101" bestFit="1" customWidth="1"/>
    <col min="12796" max="12796" width="15.6640625" style="101" customWidth="1"/>
    <col min="12797" max="12797" width="12.6640625" style="101" customWidth="1"/>
    <col min="12798" max="12798" width="12.109375" style="101" customWidth="1"/>
    <col min="12799" max="12799" width="10.6640625" style="101" customWidth="1"/>
    <col min="12800" max="12800" width="11" style="101" customWidth="1"/>
    <col min="12801" max="12801" width="11.109375" style="101" customWidth="1"/>
    <col min="12802" max="12803" width="10.6640625" style="101" customWidth="1"/>
    <col min="12804" max="12804" width="11.5546875" style="101" customWidth="1"/>
    <col min="12805" max="12806" width="10.6640625" style="101" customWidth="1"/>
    <col min="12807" max="12807" width="12.33203125" style="101" customWidth="1"/>
    <col min="12808" max="12808" width="10.6640625" style="101" customWidth="1"/>
    <col min="12809" max="12809" width="16.6640625" style="101" customWidth="1"/>
    <col min="12810" max="13012" width="11.44140625" style="101"/>
    <col min="13013" max="13013" width="2.33203125" style="101" customWidth="1"/>
    <col min="13014" max="13015" width="10.6640625" style="101" customWidth="1"/>
    <col min="13016" max="13016" width="31.88671875" style="101" customWidth="1"/>
    <col min="13017" max="13017" width="15.6640625" style="101" customWidth="1"/>
    <col min="13018" max="13018" width="12.33203125" style="101" customWidth="1"/>
    <col min="13019" max="13020" width="12.109375" style="101" customWidth="1"/>
    <col min="13021" max="13023" width="11.109375" style="101" customWidth="1"/>
    <col min="13024" max="13024" width="18" style="101" customWidth="1"/>
    <col min="13025" max="13025" width="14.109375" style="101" customWidth="1"/>
    <col min="13026" max="13026" width="12.109375" style="101" customWidth="1"/>
    <col min="13027" max="13028" width="10.6640625" style="101" customWidth="1"/>
    <col min="13029" max="13029" width="16.109375" style="101" customWidth="1"/>
    <col min="13030" max="13030" width="12.6640625" style="101" customWidth="1"/>
    <col min="13031" max="13031" width="13.5546875" style="101" customWidth="1"/>
    <col min="13032" max="13032" width="12.6640625" style="101" customWidth="1"/>
    <col min="13033" max="13033" width="14.6640625" style="101" customWidth="1"/>
    <col min="13034" max="13034" width="13" style="101" customWidth="1"/>
    <col min="13035" max="13035" width="10.6640625" style="101" customWidth="1"/>
    <col min="13036" max="13037" width="11" style="101" customWidth="1"/>
    <col min="13038" max="13044" width="10.6640625" style="101" customWidth="1"/>
    <col min="13045" max="13045" width="14" style="101" customWidth="1"/>
    <col min="13046" max="13046" width="13.109375" style="101" customWidth="1"/>
    <col min="13047" max="13047" width="12.109375" style="101" customWidth="1"/>
    <col min="13048" max="13049" width="10.6640625" style="101" customWidth="1"/>
    <col min="13050" max="13050" width="22" style="101" customWidth="1"/>
    <col min="13051" max="13051" width="11.6640625" style="101" bestFit="1" customWidth="1"/>
    <col min="13052" max="13052" width="15.6640625" style="101" customWidth="1"/>
    <col min="13053" max="13053" width="12.6640625" style="101" customWidth="1"/>
    <col min="13054" max="13054" width="12.109375" style="101" customWidth="1"/>
    <col min="13055" max="13055" width="10.6640625" style="101" customWidth="1"/>
    <col min="13056" max="13056" width="11" style="101" customWidth="1"/>
    <col min="13057" max="13057" width="11.109375" style="101" customWidth="1"/>
    <col min="13058" max="13059" width="10.6640625" style="101" customWidth="1"/>
    <col min="13060" max="13060" width="11.5546875" style="101" customWidth="1"/>
    <col min="13061" max="13062" width="10.6640625" style="101" customWidth="1"/>
    <col min="13063" max="13063" width="12.33203125" style="101" customWidth="1"/>
    <col min="13064" max="13064" width="10.6640625" style="101" customWidth="1"/>
    <col min="13065" max="13065" width="16.6640625" style="101" customWidth="1"/>
    <col min="13066" max="13268" width="11.44140625" style="101"/>
    <col min="13269" max="13269" width="2.33203125" style="101" customWidth="1"/>
    <col min="13270" max="13271" width="10.6640625" style="101" customWidth="1"/>
    <col min="13272" max="13272" width="31.88671875" style="101" customWidth="1"/>
    <col min="13273" max="13273" width="15.6640625" style="101" customWidth="1"/>
    <col min="13274" max="13274" width="12.33203125" style="101" customWidth="1"/>
    <col min="13275" max="13276" width="12.109375" style="101" customWidth="1"/>
    <col min="13277" max="13279" width="11.109375" style="101" customWidth="1"/>
    <col min="13280" max="13280" width="18" style="101" customWidth="1"/>
    <col min="13281" max="13281" width="14.109375" style="101" customWidth="1"/>
    <col min="13282" max="13282" width="12.109375" style="101" customWidth="1"/>
    <col min="13283" max="13284" width="10.6640625" style="101" customWidth="1"/>
    <col min="13285" max="13285" width="16.109375" style="101" customWidth="1"/>
    <col min="13286" max="13286" width="12.6640625" style="101" customWidth="1"/>
    <col min="13287" max="13287" width="13.5546875" style="101" customWidth="1"/>
    <col min="13288" max="13288" width="12.6640625" style="101" customWidth="1"/>
    <col min="13289" max="13289" width="14.6640625" style="101" customWidth="1"/>
    <col min="13290" max="13290" width="13" style="101" customWidth="1"/>
    <col min="13291" max="13291" width="10.6640625" style="101" customWidth="1"/>
    <col min="13292" max="13293" width="11" style="101" customWidth="1"/>
    <col min="13294" max="13300" width="10.6640625" style="101" customWidth="1"/>
    <col min="13301" max="13301" width="14" style="101" customWidth="1"/>
    <col min="13302" max="13302" width="13.109375" style="101" customWidth="1"/>
    <col min="13303" max="13303" width="12.109375" style="101" customWidth="1"/>
    <col min="13304" max="13305" width="10.6640625" style="101" customWidth="1"/>
    <col min="13306" max="13306" width="22" style="101" customWidth="1"/>
    <col min="13307" max="13307" width="11.6640625" style="101" bestFit="1" customWidth="1"/>
    <col min="13308" max="13308" width="15.6640625" style="101" customWidth="1"/>
    <col min="13309" max="13309" width="12.6640625" style="101" customWidth="1"/>
    <col min="13310" max="13310" width="12.109375" style="101" customWidth="1"/>
    <col min="13311" max="13311" width="10.6640625" style="101" customWidth="1"/>
    <col min="13312" max="13312" width="11" style="101" customWidth="1"/>
    <col min="13313" max="13313" width="11.109375" style="101" customWidth="1"/>
    <col min="13314" max="13315" width="10.6640625" style="101" customWidth="1"/>
    <col min="13316" max="13316" width="11.5546875" style="101" customWidth="1"/>
    <col min="13317" max="13318" width="10.6640625" style="101" customWidth="1"/>
    <col min="13319" max="13319" width="12.33203125" style="101" customWidth="1"/>
    <col min="13320" max="13320" width="10.6640625" style="101" customWidth="1"/>
    <col min="13321" max="13321" width="16.6640625" style="101" customWidth="1"/>
    <col min="13322" max="13524" width="11.44140625" style="101"/>
    <col min="13525" max="13525" width="2.33203125" style="101" customWidth="1"/>
    <col min="13526" max="13527" width="10.6640625" style="101" customWidth="1"/>
    <col min="13528" max="13528" width="31.88671875" style="101" customWidth="1"/>
    <col min="13529" max="13529" width="15.6640625" style="101" customWidth="1"/>
    <col min="13530" max="13530" width="12.33203125" style="101" customWidth="1"/>
    <col min="13531" max="13532" width="12.109375" style="101" customWidth="1"/>
    <col min="13533" max="13535" width="11.109375" style="101" customWidth="1"/>
    <col min="13536" max="13536" width="18" style="101" customWidth="1"/>
    <col min="13537" max="13537" width="14.109375" style="101" customWidth="1"/>
    <col min="13538" max="13538" width="12.109375" style="101" customWidth="1"/>
    <col min="13539" max="13540" width="10.6640625" style="101" customWidth="1"/>
    <col min="13541" max="13541" width="16.109375" style="101" customWidth="1"/>
    <col min="13542" max="13542" width="12.6640625" style="101" customWidth="1"/>
    <col min="13543" max="13543" width="13.5546875" style="101" customWidth="1"/>
    <col min="13544" max="13544" width="12.6640625" style="101" customWidth="1"/>
    <col min="13545" max="13545" width="14.6640625" style="101" customWidth="1"/>
    <col min="13546" max="13546" width="13" style="101" customWidth="1"/>
    <col min="13547" max="13547" width="10.6640625" style="101" customWidth="1"/>
    <col min="13548" max="13549" width="11" style="101" customWidth="1"/>
    <col min="13550" max="13556" width="10.6640625" style="101" customWidth="1"/>
    <col min="13557" max="13557" width="14" style="101" customWidth="1"/>
    <col min="13558" max="13558" width="13.109375" style="101" customWidth="1"/>
    <col min="13559" max="13559" width="12.109375" style="101" customWidth="1"/>
    <col min="13560" max="13561" width="10.6640625" style="101" customWidth="1"/>
    <col min="13562" max="13562" width="22" style="101" customWidth="1"/>
    <col min="13563" max="13563" width="11.6640625" style="101" bestFit="1" customWidth="1"/>
    <col min="13564" max="13564" width="15.6640625" style="101" customWidth="1"/>
    <col min="13565" max="13565" width="12.6640625" style="101" customWidth="1"/>
    <col min="13566" max="13566" width="12.109375" style="101" customWidth="1"/>
    <col min="13567" max="13567" width="10.6640625" style="101" customWidth="1"/>
    <col min="13568" max="13568" width="11" style="101" customWidth="1"/>
    <col min="13569" max="13569" width="11.109375" style="101" customWidth="1"/>
    <col min="13570" max="13571" width="10.6640625" style="101" customWidth="1"/>
    <col min="13572" max="13572" width="11.5546875" style="101" customWidth="1"/>
    <col min="13573" max="13574" width="10.6640625" style="101" customWidth="1"/>
    <col min="13575" max="13575" width="12.33203125" style="101" customWidth="1"/>
    <col min="13576" max="13576" width="10.6640625" style="101" customWidth="1"/>
    <col min="13577" max="13577" width="16.6640625" style="101" customWidth="1"/>
    <col min="13578" max="13780" width="11.44140625" style="101"/>
    <col min="13781" max="13781" width="2.33203125" style="101" customWidth="1"/>
    <col min="13782" max="13783" width="10.6640625" style="101" customWidth="1"/>
    <col min="13784" max="13784" width="31.88671875" style="101" customWidth="1"/>
    <col min="13785" max="13785" width="15.6640625" style="101" customWidth="1"/>
    <col min="13786" max="13786" width="12.33203125" style="101" customWidth="1"/>
    <col min="13787" max="13788" width="12.109375" style="101" customWidth="1"/>
    <col min="13789" max="13791" width="11.109375" style="101" customWidth="1"/>
    <col min="13792" max="13792" width="18" style="101" customWidth="1"/>
    <col min="13793" max="13793" width="14.109375" style="101" customWidth="1"/>
    <col min="13794" max="13794" width="12.109375" style="101" customWidth="1"/>
    <col min="13795" max="13796" width="10.6640625" style="101" customWidth="1"/>
    <col min="13797" max="13797" width="16.109375" style="101" customWidth="1"/>
    <col min="13798" max="13798" width="12.6640625" style="101" customWidth="1"/>
    <col min="13799" max="13799" width="13.5546875" style="101" customWidth="1"/>
    <col min="13800" max="13800" width="12.6640625" style="101" customWidth="1"/>
    <col min="13801" max="13801" width="14.6640625" style="101" customWidth="1"/>
    <col min="13802" max="13802" width="13" style="101" customWidth="1"/>
    <col min="13803" max="13803" width="10.6640625" style="101" customWidth="1"/>
    <col min="13804" max="13805" width="11" style="101" customWidth="1"/>
    <col min="13806" max="13812" width="10.6640625" style="101" customWidth="1"/>
    <col min="13813" max="13813" width="14" style="101" customWidth="1"/>
    <col min="13814" max="13814" width="13.109375" style="101" customWidth="1"/>
    <col min="13815" max="13815" width="12.109375" style="101" customWidth="1"/>
    <col min="13816" max="13817" width="10.6640625" style="101" customWidth="1"/>
    <col min="13818" max="13818" width="22" style="101" customWidth="1"/>
    <col min="13819" max="13819" width="11.6640625" style="101" bestFit="1" customWidth="1"/>
    <col min="13820" max="13820" width="15.6640625" style="101" customWidth="1"/>
    <col min="13821" max="13821" width="12.6640625" style="101" customWidth="1"/>
    <col min="13822" max="13822" width="12.109375" style="101" customWidth="1"/>
    <col min="13823" max="13823" width="10.6640625" style="101" customWidth="1"/>
    <col min="13824" max="13824" width="11" style="101" customWidth="1"/>
    <col min="13825" max="13825" width="11.109375" style="101" customWidth="1"/>
    <col min="13826" max="13827" width="10.6640625" style="101" customWidth="1"/>
    <col min="13828" max="13828" width="11.5546875" style="101" customWidth="1"/>
    <col min="13829" max="13830" width="10.6640625" style="101" customWidth="1"/>
    <col min="13831" max="13831" width="12.33203125" style="101" customWidth="1"/>
    <col min="13832" max="13832" width="10.6640625" style="101" customWidth="1"/>
    <col min="13833" max="13833" width="16.6640625" style="101" customWidth="1"/>
    <col min="13834" max="14036" width="11.44140625" style="101"/>
    <col min="14037" max="14037" width="2.33203125" style="101" customWidth="1"/>
    <col min="14038" max="14039" width="10.6640625" style="101" customWidth="1"/>
    <col min="14040" max="14040" width="31.88671875" style="101" customWidth="1"/>
    <col min="14041" max="14041" width="15.6640625" style="101" customWidth="1"/>
    <col min="14042" max="14042" width="12.33203125" style="101" customWidth="1"/>
    <col min="14043" max="14044" width="12.109375" style="101" customWidth="1"/>
    <col min="14045" max="14047" width="11.109375" style="101" customWidth="1"/>
    <col min="14048" max="14048" width="18" style="101" customWidth="1"/>
    <col min="14049" max="14049" width="14.109375" style="101" customWidth="1"/>
    <col min="14050" max="14050" width="12.109375" style="101" customWidth="1"/>
    <col min="14051" max="14052" width="10.6640625" style="101" customWidth="1"/>
    <col min="14053" max="14053" width="16.109375" style="101" customWidth="1"/>
    <col min="14054" max="14054" width="12.6640625" style="101" customWidth="1"/>
    <col min="14055" max="14055" width="13.5546875" style="101" customWidth="1"/>
    <col min="14056" max="14056" width="12.6640625" style="101" customWidth="1"/>
    <col min="14057" max="14057" width="14.6640625" style="101" customWidth="1"/>
    <col min="14058" max="14058" width="13" style="101" customWidth="1"/>
    <col min="14059" max="14059" width="10.6640625" style="101" customWidth="1"/>
    <col min="14060" max="14061" width="11" style="101" customWidth="1"/>
    <col min="14062" max="14068" width="10.6640625" style="101" customWidth="1"/>
    <col min="14069" max="14069" width="14" style="101" customWidth="1"/>
    <col min="14070" max="14070" width="13.109375" style="101" customWidth="1"/>
    <col min="14071" max="14071" width="12.109375" style="101" customWidth="1"/>
    <col min="14072" max="14073" width="10.6640625" style="101" customWidth="1"/>
    <col min="14074" max="14074" width="22" style="101" customWidth="1"/>
    <col min="14075" max="14075" width="11.6640625" style="101" bestFit="1" customWidth="1"/>
    <col min="14076" max="14076" width="15.6640625" style="101" customWidth="1"/>
    <col min="14077" max="14077" width="12.6640625" style="101" customWidth="1"/>
    <col min="14078" max="14078" width="12.109375" style="101" customWidth="1"/>
    <col min="14079" max="14079" width="10.6640625" style="101" customWidth="1"/>
    <col min="14080" max="14080" width="11" style="101" customWidth="1"/>
    <col min="14081" max="14081" width="11.109375" style="101" customWidth="1"/>
    <col min="14082" max="14083" width="10.6640625" style="101" customWidth="1"/>
    <col min="14084" max="14084" width="11.5546875" style="101" customWidth="1"/>
    <col min="14085" max="14086" width="10.6640625" style="101" customWidth="1"/>
    <col min="14087" max="14087" width="12.33203125" style="101" customWidth="1"/>
    <col min="14088" max="14088" width="10.6640625" style="101" customWidth="1"/>
    <col min="14089" max="14089" width="16.6640625" style="101" customWidth="1"/>
    <col min="14090" max="14292" width="11.44140625" style="101"/>
    <col min="14293" max="14293" width="2.33203125" style="101" customWidth="1"/>
    <col min="14294" max="14295" width="10.6640625" style="101" customWidth="1"/>
    <col min="14296" max="14296" width="31.88671875" style="101" customWidth="1"/>
    <col min="14297" max="14297" width="15.6640625" style="101" customWidth="1"/>
    <col min="14298" max="14298" width="12.33203125" style="101" customWidth="1"/>
    <col min="14299" max="14300" width="12.109375" style="101" customWidth="1"/>
    <col min="14301" max="14303" width="11.109375" style="101" customWidth="1"/>
    <col min="14304" max="14304" width="18" style="101" customWidth="1"/>
    <col min="14305" max="14305" width="14.109375" style="101" customWidth="1"/>
    <col min="14306" max="14306" width="12.109375" style="101" customWidth="1"/>
    <col min="14307" max="14308" width="10.6640625" style="101" customWidth="1"/>
    <col min="14309" max="14309" width="16.109375" style="101" customWidth="1"/>
    <col min="14310" max="14310" width="12.6640625" style="101" customWidth="1"/>
    <col min="14311" max="14311" width="13.5546875" style="101" customWidth="1"/>
    <col min="14312" max="14312" width="12.6640625" style="101" customWidth="1"/>
    <col min="14313" max="14313" width="14.6640625" style="101" customWidth="1"/>
    <col min="14314" max="14314" width="13" style="101" customWidth="1"/>
    <col min="14315" max="14315" width="10.6640625" style="101" customWidth="1"/>
    <col min="14316" max="14317" width="11" style="101" customWidth="1"/>
    <col min="14318" max="14324" width="10.6640625" style="101" customWidth="1"/>
    <col min="14325" max="14325" width="14" style="101" customWidth="1"/>
    <col min="14326" max="14326" width="13.109375" style="101" customWidth="1"/>
    <col min="14327" max="14327" width="12.109375" style="101" customWidth="1"/>
    <col min="14328" max="14329" width="10.6640625" style="101" customWidth="1"/>
    <col min="14330" max="14330" width="22" style="101" customWidth="1"/>
    <col min="14331" max="14331" width="11.6640625" style="101" bestFit="1" customWidth="1"/>
    <col min="14332" max="14332" width="15.6640625" style="101" customWidth="1"/>
    <col min="14333" max="14333" width="12.6640625" style="101" customWidth="1"/>
    <col min="14334" max="14334" width="12.109375" style="101" customWidth="1"/>
    <col min="14335" max="14335" width="10.6640625" style="101" customWidth="1"/>
    <col min="14336" max="14336" width="11" style="101" customWidth="1"/>
    <col min="14337" max="14337" width="11.109375" style="101" customWidth="1"/>
    <col min="14338" max="14339" width="10.6640625" style="101" customWidth="1"/>
    <col min="14340" max="14340" width="11.5546875" style="101" customWidth="1"/>
    <col min="14341" max="14342" width="10.6640625" style="101" customWidth="1"/>
    <col min="14343" max="14343" width="12.33203125" style="101" customWidth="1"/>
    <col min="14344" max="14344" width="10.6640625" style="101" customWidth="1"/>
    <col min="14345" max="14345" width="16.6640625" style="101" customWidth="1"/>
    <col min="14346" max="14548" width="11.44140625" style="101"/>
    <col min="14549" max="14549" width="2.33203125" style="101" customWidth="1"/>
    <col min="14550" max="14551" width="10.6640625" style="101" customWidth="1"/>
    <col min="14552" max="14552" width="31.88671875" style="101" customWidth="1"/>
    <col min="14553" max="14553" width="15.6640625" style="101" customWidth="1"/>
    <col min="14554" max="14554" width="12.33203125" style="101" customWidth="1"/>
    <col min="14555" max="14556" width="12.109375" style="101" customWidth="1"/>
    <col min="14557" max="14559" width="11.109375" style="101" customWidth="1"/>
    <col min="14560" max="14560" width="18" style="101" customWidth="1"/>
    <col min="14561" max="14561" width="14.109375" style="101" customWidth="1"/>
    <col min="14562" max="14562" width="12.109375" style="101" customWidth="1"/>
    <col min="14563" max="14564" width="10.6640625" style="101" customWidth="1"/>
    <col min="14565" max="14565" width="16.109375" style="101" customWidth="1"/>
    <col min="14566" max="14566" width="12.6640625" style="101" customWidth="1"/>
    <col min="14567" max="14567" width="13.5546875" style="101" customWidth="1"/>
    <col min="14568" max="14568" width="12.6640625" style="101" customWidth="1"/>
    <col min="14569" max="14569" width="14.6640625" style="101" customWidth="1"/>
    <col min="14570" max="14570" width="13" style="101" customWidth="1"/>
    <col min="14571" max="14571" width="10.6640625" style="101" customWidth="1"/>
    <col min="14572" max="14573" width="11" style="101" customWidth="1"/>
    <col min="14574" max="14580" width="10.6640625" style="101" customWidth="1"/>
    <col min="14581" max="14581" width="14" style="101" customWidth="1"/>
    <col min="14582" max="14582" width="13.109375" style="101" customWidth="1"/>
    <col min="14583" max="14583" width="12.109375" style="101" customWidth="1"/>
    <col min="14584" max="14585" width="10.6640625" style="101" customWidth="1"/>
    <col min="14586" max="14586" width="22" style="101" customWidth="1"/>
    <col min="14587" max="14587" width="11.6640625" style="101" bestFit="1" customWidth="1"/>
    <col min="14588" max="14588" width="15.6640625" style="101" customWidth="1"/>
    <col min="14589" max="14589" width="12.6640625" style="101" customWidth="1"/>
    <col min="14590" max="14590" width="12.109375" style="101" customWidth="1"/>
    <col min="14591" max="14591" width="10.6640625" style="101" customWidth="1"/>
    <col min="14592" max="14592" width="11" style="101" customWidth="1"/>
    <col min="14593" max="14593" width="11.109375" style="101" customWidth="1"/>
    <col min="14594" max="14595" width="10.6640625" style="101" customWidth="1"/>
    <col min="14596" max="14596" width="11.5546875" style="101" customWidth="1"/>
    <col min="14597" max="14598" width="10.6640625" style="101" customWidth="1"/>
    <col min="14599" max="14599" width="12.33203125" style="101" customWidth="1"/>
    <col min="14600" max="14600" width="10.6640625" style="101" customWidth="1"/>
    <col min="14601" max="14601" width="16.6640625" style="101" customWidth="1"/>
    <col min="14602" max="14804" width="11.44140625" style="101"/>
    <col min="14805" max="14805" width="2.33203125" style="101" customWidth="1"/>
    <col min="14806" max="14807" width="10.6640625" style="101" customWidth="1"/>
    <col min="14808" max="14808" width="31.88671875" style="101" customWidth="1"/>
    <col min="14809" max="14809" width="15.6640625" style="101" customWidth="1"/>
    <col min="14810" max="14810" width="12.33203125" style="101" customWidth="1"/>
    <col min="14811" max="14812" width="12.109375" style="101" customWidth="1"/>
    <col min="14813" max="14815" width="11.109375" style="101" customWidth="1"/>
    <col min="14816" max="14816" width="18" style="101" customWidth="1"/>
    <col min="14817" max="14817" width="14.109375" style="101" customWidth="1"/>
    <col min="14818" max="14818" width="12.109375" style="101" customWidth="1"/>
    <col min="14819" max="14820" width="10.6640625" style="101" customWidth="1"/>
    <col min="14821" max="14821" width="16.109375" style="101" customWidth="1"/>
    <col min="14822" max="14822" width="12.6640625" style="101" customWidth="1"/>
    <col min="14823" max="14823" width="13.5546875" style="101" customWidth="1"/>
    <col min="14824" max="14824" width="12.6640625" style="101" customWidth="1"/>
    <col min="14825" max="14825" width="14.6640625" style="101" customWidth="1"/>
    <col min="14826" max="14826" width="13" style="101" customWidth="1"/>
    <col min="14827" max="14827" width="10.6640625" style="101" customWidth="1"/>
    <col min="14828" max="14829" width="11" style="101" customWidth="1"/>
    <col min="14830" max="14836" width="10.6640625" style="101" customWidth="1"/>
    <col min="14837" max="14837" width="14" style="101" customWidth="1"/>
    <col min="14838" max="14838" width="13.109375" style="101" customWidth="1"/>
    <col min="14839" max="14839" width="12.109375" style="101" customWidth="1"/>
    <col min="14840" max="14841" width="10.6640625" style="101" customWidth="1"/>
    <col min="14842" max="14842" width="22" style="101" customWidth="1"/>
    <col min="14843" max="14843" width="11.6640625" style="101" bestFit="1" customWidth="1"/>
    <col min="14844" max="14844" width="15.6640625" style="101" customWidth="1"/>
    <col min="14845" max="14845" width="12.6640625" style="101" customWidth="1"/>
    <col min="14846" max="14846" width="12.109375" style="101" customWidth="1"/>
    <col min="14847" max="14847" width="10.6640625" style="101" customWidth="1"/>
    <col min="14848" max="14848" width="11" style="101" customWidth="1"/>
    <col min="14849" max="14849" width="11.109375" style="101" customWidth="1"/>
    <col min="14850" max="14851" width="10.6640625" style="101" customWidth="1"/>
    <col min="14852" max="14852" width="11.5546875" style="101" customWidth="1"/>
    <col min="14853" max="14854" width="10.6640625" style="101" customWidth="1"/>
    <col min="14855" max="14855" width="12.33203125" style="101" customWidth="1"/>
    <col min="14856" max="14856" width="10.6640625" style="101" customWidth="1"/>
    <col min="14857" max="14857" width="16.6640625" style="101" customWidth="1"/>
    <col min="14858" max="15060" width="11.44140625" style="101"/>
    <col min="15061" max="15061" width="2.33203125" style="101" customWidth="1"/>
    <col min="15062" max="15063" width="10.6640625" style="101" customWidth="1"/>
    <col min="15064" max="15064" width="31.88671875" style="101" customWidth="1"/>
    <col min="15065" max="15065" width="15.6640625" style="101" customWidth="1"/>
    <col min="15066" max="15066" width="12.33203125" style="101" customWidth="1"/>
    <col min="15067" max="15068" width="12.109375" style="101" customWidth="1"/>
    <col min="15069" max="15071" width="11.109375" style="101" customWidth="1"/>
    <col min="15072" max="15072" width="18" style="101" customWidth="1"/>
    <col min="15073" max="15073" width="14.109375" style="101" customWidth="1"/>
    <col min="15074" max="15074" width="12.109375" style="101" customWidth="1"/>
    <col min="15075" max="15076" width="10.6640625" style="101" customWidth="1"/>
    <col min="15077" max="15077" width="16.109375" style="101" customWidth="1"/>
    <col min="15078" max="15078" width="12.6640625" style="101" customWidth="1"/>
    <col min="15079" max="15079" width="13.5546875" style="101" customWidth="1"/>
    <col min="15080" max="15080" width="12.6640625" style="101" customWidth="1"/>
    <col min="15081" max="15081" width="14.6640625" style="101" customWidth="1"/>
    <col min="15082" max="15082" width="13" style="101" customWidth="1"/>
    <col min="15083" max="15083" width="10.6640625" style="101" customWidth="1"/>
    <col min="15084" max="15085" width="11" style="101" customWidth="1"/>
    <col min="15086" max="15092" width="10.6640625" style="101" customWidth="1"/>
    <col min="15093" max="15093" width="14" style="101" customWidth="1"/>
    <col min="15094" max="15094" width="13.109375" style="101" customWidth="1"/>
    <col min="15095" max="15095" width="12.109375" style="101" customWidth="1"/>
    <col min="15096" max="15097" width="10.6640625" style="101" customWidth="1"/>
    <col min="15098" max="15098" width="22" style="101" customWidth="1"/>
    <col min="15099" max="15099" width="11.6640625" style="101" bestFit="1" customWidth="1"/>
    <col min="15100" max="15100" width="15.6640625" style="101" customWidth="1"/>
    <col min="15101" max="15101" width="12.6640625" style="101" customWidth="1"/>
    <col min="15102" max="15102" width="12.109375" style="101" customWidth="1"/>
    <col min="15103" max="15103" width="10.6640625" style="101" customWidth="1"/>
    <col min="15104" max="15104" width="11" style="101" customWidth="1"/>
    <col min="15105" max="15105" width="11.109375" style="101" customWidth="1"/>
    <col min="15106" max="15107" width="10.6640625" style="101" customWidth="1"/>
    <col min="15108" max="15108" width="11.5546875" style="101" customWidth="1"/>
    <col min="15109" max="15110" width="10.6640625" style="101" customWidth="1"/>
    <col min="15111" max="15111" width="12.33203125" style="101" customWidth="1"/>
    <col min="15112" max="15112" width="10.6640625" style="101" customWidth="1"/>
    <col min="15113" max="15113" width="16.6640625" style="101" customWidth="1"/>
    <col min="15114" max="15316" width="11.44140625" style="101"/>
    <col min="15317" max="15317" width="2.33203125" style="101" customWidth="1"/>
    <col min="15318" max="15319" width="10.6640625" style="101" customWidth="1"/>
    <col min="15320" max="15320" width="31.88671875" style="101" customWidth="1"/>
    <col min="15321" max="15321" width="15.6640625" style="101" customWidth="1"/>
    <col min="15322" max="15322" width="12.33203125" style="101" customWidth="1"/>
    <col min="15323" max="15324" width="12.109375" style="101" customWidth="1"/>
    <col min="15325" max="15327" width="11.109375" style="101" customWidth="1"/>
    <col min="15328" max="15328" width="18" style="101" customWidth="1"/>
    <col min="15329" max="15329" width="14.109375" style="101" customWidth="1"/>
    <col min="15330" max="15330" width="12.109375" style="101" customWidth="1"/>
    <col min="15331" max="15332" width="10.6640625" style="101" customWidth="1"/>
    <col min="15333" max="15333" width="16.109375" style="101" customWidth="1"/>
    <col min="15334" max="15334" width="12.6640625" style="101" customWidth="1"/>
    <col min="15335" max="15335" width="13.5546875" style="101" customWidth="1"/>
    <col min="15336" max="15336" width="12.6640625" style="101" customWidth="1"/>
    <col min="15337" max="15337" width="14.6640625" style="101" customWidth="1"/>
    <col min="15338" max="15338" width="13" style="101" customWidth="1"/>
    <col min="15339" max="15339" width="10.6640625" style="101" customWidth="1"/>
    <col min="15340" max="15341" width="11" style="101" customWidth="1"/>
    <col min="15342" max="15348" width="10.6640625" style="101" customWidth="1"/>
    <col min="15349" max="15349" width="14" style="101" customWidth="1"/>
    <col min="15350" max="15350" width="13.109375" style="101" customWidth="1"/>
    <col min="15351" max="15351" width="12.109375" style="101" customWidth="1"/>
    <col min="15352" max="15353" width="10.6640625" style="101" customWidth="1"/>
    <col min="15354" max="15354" width="22" style="101" customWidth="1"/>
    <col min="15355" max="15355" width="11.6640625" style="101" bestFit="1" customWidth="1"/>
    <col min="15356" max="15356" width="15.6640625" style="101" customWidth="1"/>
    <col min="15357" max="15357" width="12.6640625" style="101" customWidth="1"/>
    <col min="15358" max="15358" width="12.109375" style="101" customWidth="1"/>
    <col min="15359" max="15359" width="10.6640625" style="101" customWidth="1"/>
    <col min="15360" max="15360" width="11" style="101" customWidth="1"/>
    <col min="15361" max="15361" width="11.109375" style="101" customWidth="1"/>
    <col min="15362" max="15363" width="10.6640625" style="101" customWidth="1"/>
    <col min="15364" max="15364" width="11.5546875" style="101" customWidth="1"/>
    <col min="15365" max="15366" width="10.6640625" style="101" customWidth="1"/>
    <col min="15367" max="15367" width="12.33203125" style="101" customWidth="1"/>
    <col min="15368" max="15368" width="10.6640625" style="101" customWidth="1"/>
    <col min="15369" max="15369" width="16.6640625" style="101" customWidth="1"/>
    <col min="15370" max="15572" width="11.44140625" style="101"/>
    <col min="15573" max="15573" width="2.33203125" style="101" customWidth="1"/>
    <col min="15574" max="15575" width="10.6640625" style="101" customWidth="1"/>
    <col min="15576" max="15576" width="31.88671875" style="101" customWidth="1"/>
    <col min="15577" max="15577" width="15.6640625" style="101" customWidth="1"/>
    <col min="15578" max="15578" width="12.33203125" style="101" customWidth="1"/>
    <col min="15579" max="15580" width="12.109375" style="101" customWidth="1"/>
    <col min="15581" max="15583" width="11.109375" style="101" customWidth="1"/>
    <col min="15584" max="15584" width="18" style="101" customWidth="1"/>
    <col min="15585" max="15585" width="14.109375" style="101" customWidth="1"/>
    <col min="15586" max="15586" width="12.109375" style="101" customWidth="1"/>
    <col min="15587" max="15588" width="10.6640625" style="101" customWidth="1"/>
    <col min="15589" max="15589" width="16.109375" style="101" customWidth="1"/>
    <col min="15590" max="15590" width="12.6640625" style="101" customWidth="1"/>
    <col min="15591" max="15591" width="13.5546875" style="101" customWidth="1"/>
    <col min="15592" max="15592" width="12.6640625" style="101" customWidth="1"/>
    <col min="15593" max="15593" width="14.6640625" style="101" customWidth="1"/>
    <col min="15594" max="15594" width="13" style="101" customWidth="1"/>
    <col min="15595" max="15595" width="10.6640625" style="101" customWidth="1"/>
    <col min="15596" max="15597" width="11" style="101" customWidth="1"/>
    <col min="15598" max="15604" width="10.6640625" style="101" customWidth="1"/>
    <col min="15605" max="15605" width="14" style="101" customWidth="1"/>
    <col min="15606" max="15606" width="13.109375" style="101" customWidth="1"/>
    <col min="15607" max="15607" width="12.109375" style="101" customWidth="1"/>
    <col min="15608" max="15609" width="10.6640625" style="101" customWidth="1"/>
    <col min="15610" max="15610" width="22" style="101" customWidth="1"/>
    <col min="15611" max="15611" width="11.6640625" style="101" bestFit="1" customWidth="1"/>
    <col min="15612" max="15612" width="15.6640625" style="101" customWidth="1"/>
    <col min="15613" max="15613" width="12.6640625" style="101" customWidth="1"/>
    <col min="15614" max="15614" width="12.109375" style="101" customWidth="1"/>
    <col min="15615" max="15615" width="10.6640625" style="101" customWidth="1"/>
    <col min="15616" max="15616" width="11" style="101" customWidth="1"/>
    <col min="15617" max="15617" width="11.109375" style="101" customWidth="1"/>
    <col min="15618" max="15619" width="10.6640625" style="101" customWidth="1"/>
    <col min="15620" max="15620" width="11.5546875" style="101" customWidth="1"/>
    <col min="15621" max="15622" width="10.6640625" style="101" customWidth="1"/>
    <col min="15623" max="15623" width="12.33203125" style="101" customWidth="1"/>
    <col min="15624" max="15624" width="10.6640625" style="101" customWidth="1"/>
    <col min="15625" max="15625" width="16.6640625" style="101" customWidth="1"/>
    <col min="15626" max="15828" width="11.44140625" style="101"/>
    <col min="15829" max="15829" width="2.33203125" style="101" customWidth="1"/>
    <col min="15830" max="15831" width="10.6640625" style="101" customWidth="1"/>
    <col min="15832" max="15832" width="31.88671875" style="101" customWidth="1"/>
    <col min="15833" max="15833" width="15.6640625" style="101" customWidth="1"/>
    <col min="15834" max="15834" width="12.33203125" style="101" customWidth="1"/>
    <col min="15835" max="15836" width="12.109375" style="101" customWidth="1"/>
    <col min="15837" max="15839" width="11.109375" style="101" customWidth="1"/>
    <col min="15840" max="15840" width="18" style="101" customWidth="1"/>
    <col min="15841" max="15841" width="14.109375" style="101" customWidth="1"/>
    <col min="15842" max="15842" width="12.109375" style="101" customWidth="1"/>
    <col min="15843" max="15844" width="10.6640625" style="101" customWidth="1"/>
    <col min="15845" max="15845" width="16.109375" style="101" customWidth="1"/>
    <col min="15846" max="15846" width="12.6640625" style="101" customWidth="1"/>
    <col min="15847" max="15847" width="13.5546875" style="101" customWidth="1"/>
    <col min="15848" max="15848" width="12.6640625" style="101" customWidth="1"/>
    <col min="15849" max="15849" width="14.6640625" style="101" customWidth="1"/>
    <col min="15850" max="15850" width="13" style="101" customWidth="1"/>
    <col min="15851" max="15851" width="10.6640625" style="101" customWidth="1"/>
    <col min="15852" max="15853" width="11" style="101" customWidth="1"/>
    <col min="15854" max="15860" width="10.6640625" style="101" customWidth="1"/>
    <col min="15861" max="15861" width="14" style="101" customWidth="1"/>
    <col min="15862" max="15862" width="13.109375" style="101" customWidth="1"/>
    <col min="15863" max="15863" width="12.109375" style="101" customWidth="1"/>
    <col min="15864" max="15865" width="10.6640625" style="101" customWidth="1"/>
    <col min="15866" max="15866" width="22" style="101" customWidth="1"/>
    <col min="15867" max="15867" width="11.6640625" style="101" bestFit="1" customWidth="1"/>
    <col min="15868" max="15868" width="15.6640625" style="101" customWidth="1"/>
    <col min="15869" max="15869" width="12.6640625" style="101" customWidth="1"/>
    <col min="15870" max="15870" width="12.109375" style="101" customWidth="1"/>
    <col min="15871" max="15871" width="10.6640625" style="101" customWidth="1"/>
    <col min="15872" max="15872" width="11" style="101" customWidth="1"/>
    <col min="15873" max="15873" width="11.109375" style="101" customWidth="1"/>
    <col min="15874" max="15875" width="10.6640625" style="101" customWidth="1"/>
    <col min="15876" max="15876" width="11.5546875" style="101" customWidth="1"/>
    <col min="15877" max="15878" width="10.6640625" style="101" customWidth="1"/>
    <col min="15879" max="15879" width="12.33203125" style="101" customWidth="1"/>
    <col min="15880" max="15880" width="10.6640625" style="101" customWidth="1"/>
    <col min="15881" max="15881" width="16.6640625" style="101" customWidth="1"/>
    <col min="15882" max="16084" width="11.44140625" style="101"/>
    <col min="16085" max="16085" width="2.33203125" style="101" customWidth="1"/>
    <col min="16086" max="16087" width="10.6640625" style="101" customWidth="1"/>
    <col min="16088" max="16088" width="31.88671875" style="101" customWidth="1"/>
    <col min="16089" max="16089" width="15.6640625" style="101" customWidth="1"/>
    <col min="16090" max="16090" width="12.33203125" style="101" customWidth="1"/>
    <col min="16091" max="16092" width="12.109375" style="101" customWidth="1"/>
    <col min="16093" max="16095" width="11.109375" style="101" customWidth="1"/>
    <col min="16096" max="16096" width="18" style="101" customWidth="1"/>
    <col min="16097" max="16097" width="14.109375" style="101" customWidth="1"/>
    <col min="16098" max="16098" width="12.109375" style="101" customWidth="1"/>
    <col min="16099" max="16100" width="10.6640625" style="101" customWidth="1"/>
    <col min="16101" max="16101" width="16.109375" style="101" customWidth="1"/>
    <col min="16102" max="16102" width="12.6640625" style="101" customWidth="1"/>
    <col min="16103" max="16103" width="13.5546875" style="101" customWidth="1"/>
    <col min="16104" max="16104" width="12.6640625" style="101" customWidth="1"/>
    <col min="16105" max="16105" width="14.6640625" style="101" customWidth="1"/>
    <col min="16106" max="16106" width="13" style="101" customWidth="1"/>
    <col min="16107" max="16107" width="10.6640625" style="101" customWidth="1"/>
    <col min="16108" max="16109" width="11" style="101" customWidth="1"/>
    <col min="16110" max="16116" width="10.6640625" style="101" customWidth="1"/>
    <col min="16117" max="16117" width="14" style="101" customWidth="1"/>
    <col min="16118" max="16118" width="13.109375" style="101" customWidth="1"/>
    <col min="16119" max="16119" width="12.109375" style="101" customWidth="1"/>
    <col min="16120" max="16121" width="10.6640625" style="101" customWidth="1"/>
    <col min="16122" max="16122" width="22" style="101" customWidth="1"/>
    <col min="16123" max="16123" width="11.6640625" style="101" bestFit="1" customWidth="1"/>
    <col min="16124" max="16124" width="15.6640625" style="101" customWidth="1"/>
    <col min="16125" max="16125" width="12.6640625" style="101" customWidth="1"/>
    <col min="16126" max="16126" width="12.109375" style="101" customWidth="1"/>
    <col min="16127" max="16127" width="10.6640625" style="101" customWidth="1"/>
    <col min="16128" max="16128" width="11" style="101" customWidth="1"/>
    <col min="16129" max="16129" width="11.109375" style="101" customWidth="1"/>
    <col min="16130" max="16131" width="10.6640625" style="101" customWidth="1"/>
    <col min="16132" max="16132" width="11.5546875" style="101" customWidth="1"/>
    <col min="16133" max="16134" width="10.6640625" style="101" customWidth="1"/>
    <col min="16135" max="16135" width="12.33203125" style="101" customWidth="1"/>
    <col min="16136" max="16136" width="10.6640625" style="101" customWidth="1"/>
    <col min="16137" max="16137" width="16.6640625" style="101" customWidth="1"/>
    <col min="16138" max="16384" width="11.44140625" style="101"/>
  </cols>
  <sheetData>
    <row r="1" spans="1:13" s="146" customFormat="1" ht="20.399999999999999" x14ac:dyDescent="0.3">
      <c r="A1" s="147" t="s">
        <v>197</v>
      </c>
      <c r="B1" s="147" t="s">
        <v>198</v>
      </c>
      <c r="C1" s="147" t="s">
        <v>11</v>
      </c>
      <c r="D1" s="148" t="s">
        <v>12</v>
      </c>
      <c r="E1" s="148" t="s">
        <v>13</v>
      </c>
      <c r="F1" s="148" t="s">
        <v>14</v>
      </c>
      <c r="G1" s="149" t="s">
        <v>15</v>
      </c>
      <c r="H1" s="150" t="s">
        <v>16</v>
      </c>
      <c r="I1" s="148" t="s">
        <v>10</v>
      </c>
      <c r="J1" s="148" t="s">
        <v>17</v>
      </c>
      <c r="K1" s="148" t="s">
        <v>199</v>
      </c>
      <c r="L1" s="148" t="s">
        <v>49</v>
      </c>
      <c r="M1" s="148" t="s">
        <v>50</v>
      </c>
    </row>
    <row r="2" spans="1:13" s="108" customFormat="1" ht="27.6" x14ac:dyDescent="0.3">
      <c r="A2" s="193" t="s">
        <v>228</v>
      </c>
      <c r="B2" s="193" t="s">
        <v>229</v>
      </c>
      <c r="C2" s="107" t="s">
        <v>232</v>
      </c>
      <c r="D2" s="156" t="s">
        <v>233</v>
      </c>
      <c r="E2" s="113" t="s">
        <v>230</v>
      </c>
      <c r="F2" s="114">
        <v>23120.45</v>
      </c>
      <c r="G2" s="110">
        <v>20915.32</v>
      </c>
      <c r="H2" s="189" t="s">
        <v>6</v>
      </c>
      <c r="I2" s="189" t="s">
        <v>19</v>
      </c>
      <c r="J2" s="189" t="s">
        <v>227</v>
      </c>
      <c r="K2" s="189" t="s">
        <v>59</v>
      </c>
      <c r="L2" s="189" t="s">
        <v>231</v>
      </c>
      <c r="M2" s="157"/>
    </row>
    <row r="3" spans="1:13" s="108" customFormat="1" ht="27.6" x14ac:dyDescent="0.3">
      <c r="A3" s="193"/>
      <c r="B3" s="193"/>
      <c r="C3" s="107" t="s">
        <v>235</v>
      </c>
      <c r="D3" s="156" t="s">
        <v>18</v>
      </c>
      <c r="E3" s="113" t="s">
        <v>234</v>
      </c>
      <c r="F3" s="114">
        <v>8590.91</v>
      </c>
      <c r="G3" s="110">
        <v>5889.08</v>
      </c>
      <c r="H3" s="189"/>
      <c r="I3" s="189"/>
      <c r="J3" s="189"/>
      <c r="K3" s="189"/>
      <c r="L3" s="189"/>
      <c r="M3" s="157"/>
    </row>
    <row r="4" spans="1:13" s="108" customFormat="1" x14ac:dyDescent="0.3">
      <c r="A4" s="151" t="s">
        <v>302</v>
      </c>
      <c r="B4" s="151" t="s">
        <v>303</v>
      </c>
      <c r="C4" s="107" t="s">
        <v>220</v>
      </c>
      <c r="D4" s="156" t="s">
        <v>305</v>
      </c>
      <c r="E4" s="111" t="s">
        <v>304</v>
      </c>
      <c r="F4" s="110">
        <v>201040.43</v>
      </c>
      <c r="G4" s="110">
        <v>201040.43</v>
      </c>
      <c r="H4" s="144" t="s">
        <v>6</v>
      </c>
      <c r="I4" s="144" t="s">
        <v>1</v>
      </c>
      <c r="J4" s="106" t="s">
        <v>57</v>
      </c>
      <c r="K4" s="106" t="s">
        <v>57</v>
      </c>
      <c r="L4" s="106" t="s">
        <v>57</v>
      </c>
      <c r="M4" s="157"/>
    </row>
    <row r="5" spans="1:13" s="108" customFormat="1" x14ac:dyDescent="0.3">
      <c r="A5" s="151" t="s">
        <v>75</v>
      </c>
      <c r="B5" s="151" t="s">
        <v>76</v>
      </c>
      <c r="C5" s="106" t="s">
        <v>232</v>
      </c>
      <c r="D5" s="156" t="s">
        <v>18</v>
      </c>
      <c r="E5" s="152" t="s">
        <v>77</v>
      </c>
      <c r="F5" s="112">
        <v>12244.8</v>
      </c>
      <c r="G5" s="112">
        <v>12244.8</v>
      </c>
      <c r="H5" s="144" t="s">
        <v>78</v>
      </c>
      <c r="I5" s="144" t="s">
        <v>1</v>
      </c>
      <c r="J5" s="106" t="s">
        <v>57</v>
      </c>
      <c r="K5" s="106" t="s">
        <v>57</v>
      </c>
      <c r="L5" s="106" t="s">
        <v>57</v>
      </c>
      <c r="M5" s="106" t="s">
        <v>57</v>
      </c>
    </row>
    <row r="6" spans="1:13" s="108" customFormat="1" ht="27.6" x14ac:dyDescent="0.3">
      <c r="A6" s="151" t="s">
        <v>86</v>
      </c>
      <c r="B6" s="151" t="s">
        <v>87</v>
      </c>
      <c r="C6" s="107" t="s">
        <v>313</v>
      </c>
      <c r="D6" s="156" t="s">
        <v>90</v>
      </c>
      <c r="E6" s="113" t="s">
        <v>88</v>
      </c>
      <c r="F6" s="110">
        <v>22701.9</v>
      </c>
      <c r="G6" s="110">
        <v>22701.9</v>
      </c>
      <c r="H6" s="144" t="s">
        <v>6</v>
      </c>
      <c r="I6" s="144" t="s">
        <v>1</v>
      </c>
      <c r="J6" s="106" t="s">
        <v>57</v>
      </c>
      <c r="K6" s="106" t="s">
        <v>57</v>
      </c>
      <c r="L6" s="106" t="s">
        <v>89</v>
      </c>
      <c r="M6" s="106" t="s">
        <v>57</v>
      </c>
    </row>
    <row r="7" spans="1:13" s="108" customFormat="1" ht="27.6" x14ac:dyDescent="0.3">
      <c r="A7" s="151" t="s">
        <v>91</v>
      </c>
      <c r="B7" s="151" t="s">
        <v>92</v>
      </c>
      <c r="C7" s="107" t="s">
        <v>295</v>
      </c>
      <c r="D7" s="156" t="s">
        <v>95</v>
      </c>
      <c r="E7" s="113" t="s">
        <v>93</v>
      </c>
      <c r="F7" s="110">
        <v>94464</v>
      </c>
      <c r="G7" s="110">
        <v>94464</v>
      </c>
      <c r="H7" s="144" t="s">
        <v>6</v>
      </c>
      <c r="I7" s="144" t="s">
        <v>1</v>
      </c>
      <c r="J7" s="106" t="s">
        <v>57</v>
      </c>
      <c r="K7" s="106" t="s">
        <v>57</v>
      </c>
      <c r="L7" s="144" t="s">
        <v>94</v>
      </c>
      <c r="M7" s="106" t="s">
        <v>57</v>
      </c>
    </row>
    <row r="8" spans="1:13" s="108" customFormat="1" ht="41.4" x14ac:dyDescent="0.3">
      <c r="A8" s="151" t="s">
        <v>167</v>
      </c>
      <c r="B8" s="151" t="s">
        <v>168</v>
      </c>
      <c r="C8" s="107" t="s">
        <v>300</v>
      </c>
      <c r="D8" s="156" t="s">
        <v>90</v>
      </c>
      <c r="E8" s="109" t="s">
        <v>169</v>
      </c>
      <c r="F8" s="110">
        <v>23269.51</v>
      </c>
      <c r="G8" s="110">
        <v>23269.51</v>
      </c>
      <c r="H8" s="144" t="s">
        <v>6</v>
      </c>
      <c r="I8" s="144" t="s">
        <v>1</v>
      </c>
      <c r="J8" s="106" t="s">
        <v>57</v>
      </c>
      <c r="K8" s="106" t="s">
        <v>57</v>
      </c>
      <c r="L8" s="144" t="s">
        <v>89</v>
      </c>
      <c r="M8" s="106" t="s">
        <v>57</v>
      </c>
    </row>
    <row r="9" spans="1:13" s="108" customFormat="1" ht="27.6" x14ac:dyDescent="0.3">
      <c r="A9" s="151" t="s">
        <v>170</v>
      </c>
      <c r="B9" s="151" t="s">
        <v>171</v>
      </c>
      <c r="C9" s="107" t="s">
        <v>300</v>
      </c>
      <c r="D9" s="156" t="s">
        <v>174</v>
      </c>
      <c r="E9" s="109" t="s">
        <v>172</v>
      </c>
      <c r="F9" s="110">
        <v>231734.45</v>
      </c>
      <c r="G9" s="110">
        <v>231734.45</v>
      </c>
      <c r="H9" s="144" t="s">
        <v>6</v>
      </c>
      <c r="I9" s="144" t="s">
        <v>1</v>
      </c>
      <c r="J9" s="106" t="s">
        <v>57</v>
      </c>
      <c r="K9" s="106" t="s">
        <v>57</v>
      </c>
      <c r="L9" s="144" t="s">
        <v>173</v>
      </c>
      <c r="M9" s="106" t="s">
        <v>57</v>
      </c>
    </row>
    <row r="10" spans="1:13" s="108" customFormat="1" ht="27.6" x14ac:dyDescent="0.3">
      <c r="A10" s="151" t="s">
        <v>185</v>
      </c>
      <c r="B10" s="151" t="s">
        <v>186</v>
      </c>
      <c r="C10" s="107" t="s">
        <v>334</v>
      </c>
      <c r="D10" s="156" t="s">
        <v>20</v>
      </c>
      <c r="E10" s="109" t="s">
        <v>187</v>
      </c>
      <c r="F10" s="110">
        <v>1247107.44</v>
      </c>
      <c r="G10" s="110">
        <v>1247107.44</v>
      </c>
      <c r="H10" s="144" t="s">
        <v>6</v>
      </c>
      <c r="I10" s="144" t="s">
        <v>1</v>
      </c>
      <c r="J10" s="106" t="s">
        <v>57</v>
      </c>
      <c r="K10" s="106" t="s">
        <v>57</v>
      </c>
      <c r="L10" s="144">
        <v>9310000</v>
      </c>
      <c r="M10" s="106" t="s">
        <v>57</v>
      </c>
    </row>
    <row r="11" spans="1:13" s="108" customFormat="1" ht="41.4" x14ac:dyDescent="0.3">
      <c r="A11" s="151" t="s">
        <v>188</v>
      </c>
      <c r="B11" s="151" t="s">
        <v>189</v>
      </c>
      <c r="C11" s="107" t="s">
        <v>314</v>
      </c>
      <c r="D11" s="156" t="s">
        <v>192</v>
      </c>
      <c r="E11" s="113" t="s">
        <v>190</v>
      </c>
      <c r="F11" s="110">
        <v>26087.88</v>
      </c>
      <c r="G11" s="110">
        <v>26087.88</v>
      </c>
      <c r="H11" s="144" t="s">
        <v>6</v>
      </c>
      <c r="I11" s="144" t="s">
        <v>1</v>
      </c>
      <c r="J11" s="106" t="s">
        <v>57</v>
      </c>
      <c r="K11" s="106" t="s">
        <v>57</v>
      </c>
      <c r="L11" s="144" t="s">
        <v>191</v>
      </c>
      <c r="M11" s="106" t="s">
        <v>57</v>
      </c>
    </row>
    <row r="12" spans="1:13" s="108" customFormat="1" ht="27.6" x14ac:dyDescent="0.3">
      <c r="A12" s="151" t="s">
        <v>193</v>
      </c>
      <c r="B12" s="151" t="s">
        <v>194</v>
      </c>
      <c r="C12" s="107" t="s">
        <v>315</v>
      </c>
      <c r="D12" s="156" t="s">
        <v>162</v>
      </c>
      <c r="E12" s="113" t="s">
        <v>195</v>
      </c>
      <c r="F12" s="110">
        <v>7550</v>
      </c>
      <c r="G12" s="110">
        <v>7550</v>
      </c>
      <c r="H12" s="144" t="s">
        <v>6</v>
      </c>
      <c r="I12" s="144" t="s">
        <v>1</v>
      </c>
      <c r="J12" s="106" t="s">
        <v>57</v>
      </c>
      <c r="K12" s="106" t="s">
        <v>57</v>
      </c>
      <c r="L12" s="144" t="s">
        <v>196</v>
      </c>
      <c r="M12" s="106" t="s">
        <v>57</v>
      </c>
    </row>
    <row r="13" spans="1:13" s="108" customFormat="1" ht="27.6" x14ac:dyDescent="0.3">
      <c r="A13" s="151" t="s">
        <v>236</v>
      </c>
      <c r="B13" s="151" t="s">
        <v>237</v>
      </c>
      <c r="C13" s="107" t="s">
        <v>241</v>
      </c>
      <c r="D13" s="156" t="s">
        <v>242</v>
      </c>
      <c r="E13" s="113" t="s">
        <v>238</v>
      </c>
      <c r="F13" s="114">
        <v>56626</v>
      </c>
      <c r="G13" s="110">
        <v>51957</v>
      </c>
      <c r="H13" s="144" t="s">
        <v>54</v>
      </c>
      <c r="I13" s="144" t="s">
        <v>0</v>
      </c>
      <c r="J13" s="144" t="s">
        <v>240</v>
      </c>
      <c r="K13" s="144" t="s">
        <v>55</v>
      </c>
      <c r="L13" s="144" t="s">
        <v>239</v>
      </c>
      <c r="M13" s="157"/>
    </row>
    <row r="14" spans="1:13" s="2" customFormat="1" ht="14.4" x14ac:dyDescent="0.3">
      <c r="A14" s="190" t="s">
        <v>254</v>
      </c>
      <c r="B14" s="190" t="s">
        <v>255</v>
      </c>
      <c r="C14" s="191" t="s">
        <v>235</v>
      </c>
      <c r="D14" s="156" t="s">
        <v>258</v>
      </c>
      <c r="E14" s="153" t="s">
        <v>256</v>
      </c>
      <c r="F14" s="158">
        <v>29923.05</v>
      </c>
      <c r="G14" s="141">
        <v>22590</v>
      </c>
      <c r="H14" s="192" t="s">
        <v>54</v>
      </c>
      <c r="I14" s="192" t="s">
        <v>19</v>
      </c>
      <c r="J14" s="192" t="s">
        <v>252</v>
      </c>
      <c r="K14" s="192" t="s">
        <v>59</v>
      </c>
      <c r="L14" s="192" t="s">
        <v>257</v>
      </c>
      <c r="M14" s="159"/>
    </row>
    <row r="15" spans="1:13" s="2" customFormat="1" ht="14.4" x14ac:dyDescent="0.3">
      <c r="A15" s="190"/>
      <c r="B15" s="190"/>
      <c r="C15" s="191"/>
      <c r="D15" s="156" t="s">
        <v>258</v>
      </c>
      <c r="E15" s="153" t="s">
        <v>259</v>
      </c>
      <c r="F15" s="158">
        <v>25648.33</v>
      </c>
      <c r="G15" s="141">
        <v>18750</v>
      </c>
      <c r="H15" s="192"/>
      <c r="I15" s="192"/>
      <c r="J15" s="192"/>
      <c r="K15" s="192"/>
      <c r="L15" s="192"/>
      <c r="M15" s="159"/>
    </row>
    <row r="16" spans="1:13" s="2" customFormat="1" ht="14.4" x14ac:dyDescent="0.3">
      <c r="A16" s="190"/>
      <c r="B16" s="190"/>
      <c r="C16" s="191"/>
      <c r="D16" s="156" t="s">
        <v>261</v>
      </c>
      <c r="E16" s="153" t="s">
        <v>260</v>
      </c>
      <c r="F16" s="158">
        <v>6412.09</v>
      </c>
      <c r="G16" s="141">
        <v>5016.82</v>
      </c>
      <c r="H16" s="192"/>
      <c r="I16" s="192"/>
      <c r="J16" s="192"/>
      <c r="K16" s="192"/>
      <c r="L16" s="192"/>
      <c r="M16" s="159"/>
    </row>
    <row r="17" spans="1:13" s="108" customFormat="1" ht="36" x14ac:dyDescent="0.3">
      <c r="A17" s="193" t="s">
        <v>262</v>
      </c>
      <c r="B17" s="193" t="s">
        <v>263</v>
      </c>
      <c r="C17" s="107" t="s">
        <v>267</v>
      </c>
      <c r="D17" s="156" t="s">
        <v>268</v>
      </c>
      <c r="E17" s="109" t="s">
        <v>264</v>
      </c>
      <c r="F17" s="114">
        <v>633711.29</v>
      </c>
      <c r="G17" s="110">
        <v>539076.11</v>
      </c>
      <c r="H17" s="144" t="s">
        <v>5</v>
      </c>
      <c r="I17" s="144" t="s">
        <v>219</v>
      </c>
      <c r="J17" s="144" t="s">
        <v>266</v>
      </c>
      <c r="K17" s="144" t="s">
        <v>55</v>
      </c>
      <c r="L17" s="142" t="s">
        <v>265</v>
      </c>
      <c r="M17" s="157"/>
    </row>
    <row r="18" spans="1:13" s="108" customFormat="1" ht="36" x14ac:dyDescent="0.3">
      <c r="A18" s="193"/>
      <c r="B18" s="193"/>
      <c r="C18" s="107" t="s">
        <v>267</v>
      </c>
      <c r="D18" s="156" t="s">
        <v>268</v>
      </c>
      <c r="E18" s="109" t="s">
        <v>269</v>
      </c>
      <c r="F18" s="114">
        <v>309862.5</v>
      </c>
      <c r="G18" s="110">
        <v>234659.84</v>
      </c>
      <c r="H18" s="144" t="s">
        <v>5</v>
      </c>
      <c r="I18" s="144" t="s">
        <v>219</v>
      </c>
      <c r="J18" s="144" t="s">
        <v>266</v>
      </c>
      <c r="K18" s="144" t="s">
        <v>55</v>
      </c>
      <c r="L18" s="142" t="s">
        <v>265</v>
      </c>
      <c r="M18" s="157"/>
    </row>
    <row r="19" spans="1:13" s="108" customFormat="1" x14ac:dyDescent="0.3">
      <c r="A19" s="151" t="s">
        <v>270</v>
      </c>
      <c r="B19" s="151" t="s">
        <v>271</v>
      </c>
      <c r="C19" s="107" t="s">
        <v>274</v>
      </c>
      <c r="D19" s="156" t="s">
        <v>275</v>
      </c>
      <c r="E19" s="113" t="s">
        <v>272</v>
      </c>
      <c r="F19" s="114">
        <v>56882.45</v>
      </c>
      <c r="G19" s="110">
        <v>55974</v>
      </c>
      <c r="H19" s="144" t="s">
        <v>5</v>
      </c>
      <c r="I19" s="144" t="s">
        <v>0</v>
      </c>
      <c r="J19" s="144" t="s">
        <v>221</v>
      </c>
      <c r="K19" s="144" t="s">
        <v>55</v>
      </c>
      <c r="L19" s="144" t="s">
        <v>273</v>
      </c>
      <c r="M19" s="157"/>
    </row>
    <row r="20" spans="1:13" s="108" customFormat="1" x14ac:dyDescent="0.3">
      <c r="A20" s="151" t="s">
        <v>276</v>
      </c>
      <c r="B20" s="151" t="s">
        <v>277</v>
      </c>
      <c r="C20" s="107" t="s">
        <v>274</v>
      </c>
      <c r="D20" s="156" t="s">
        <v>280</v>
      </c>
      <c r="E20" s="113" t="s">
        <v>278</v>
      </c>
      <c r="F20" s="114">
        <v>94371.839999999997</v>
      </c>
      <c r="G20" s="110">
        <v>89224.28</v>
      </c>
      <c r="H20" s="144" t="s">
        <v>54</v>
      </c>
      <c r="I20" s="144" t="s">
        <v>0</v>
      </c>
      <c r="J20" s="144" t="s">
        <v>221</v>
      </c>
      <c r="K20" s="144" t="s">
        <v>55</v>
      </c>
      <c r="L20" s="144" t="s">
        <v>279</v>
      </c>
      <c r="M20" s="157"/>
    </row>
    <row r="21" spans="1:13" s="108" customFormat="1" x14ac:dyDescent="0.3">
      <c r="A21" s="151" t="s">
        <v>287</v>
      </c>
      <c r="B21" s="151" t="s">
        <v>288</v>
      </c>
      <c r="C21" s="107" t="s">
        <v>232</v>
      </c>
      <c r="D21" s="156" t="s">
        <v>291</v>
      </c>
      <c r="E21" s="113" t="s">
        <v>289</v>
      </c>
      <c r="F21" s="114">
        <v>76800</v>
      </c>
      <c r="G21" s="110">
        <v>71760</v>
      </c>
      <c r="H21" s="144" t="s">
        <v>54</v>
      </c>
      <c r="I21" s="144" t="s">
        <v>0</v>
      </c>
      <c r="J21" s="144" t="s">
        <v>240</v>
      </c>
      <c r="K21" s="144" t="s">
        <v>55</v>
      </c>
      <c r="L21" s="144" t="s">
        <v>290</v>
      </c>
      <c r="M21" s="157"/>
    </row>
    <row r="22" spans="1:13" x14ac:dyDescent="0.3">
      <c r="A22" s="151" t="s">
        <v>51</v>
      </c>
      <c r="B22" s="151" t="s">
        <v>52</v>
      </c>
      <c r="C22" s="107" t="s">
        <v>316</v>
      </c>
      <c r="D22" s="156" t="s">
        <v>58</v>
      </c>
      <c r="E22" s="109" t="s">
        <v>53</v>
      </c>
      <c r="F22" s="114">
        <v>65000</v>
      </c>
      <c r="G22" s="110">
        <v>65000</v>
      </c>
      <c r="H22" s="144" t="s">
        <v>54</v>
      </c>
      <c r="I22" s="144" t="s">
        <v>0</v>
      </c>
      <c r="J22" s="144" t="s">
        <v>317</v>
      </c>
      <c r="K22" s="144" t="s">
        <v>55</v>
      </c>
      <c r="L22" s="144" t="s">
        <v>56</v>
      </c>
      <c r="M22" s="145">
        <v>4</v>
      </c>
    </row>
    <row r="23" spans="1:13" s="108" customFormat="1" ht="41.4" x14ac:dyDescent="0.3">
      <c r="A23" s="151" t="s">
        <v>61</v>
      </c>
      <c r="B23" s="151" t="s">
        <v>62</v>
      </c>
      <c r="C23" s="107">
        <v>43573</v>
      </c>
      <c r="D23" s="156" t="s">
        <v>68</v>
      </c>
      <c r="E23" s="109" t="s">
        <v>63</v>
      </c>
      <c r="F23" s="115">
        <v>24967.38</v>
      </c>
      <c r="G23" s="110">
        <v>24711</v>
      </c>
      <c r="H23" s="144" t="s">
        <v>65</v>
      </c>
      <c r="I23" s="144" t="s">
        <v>64</v>
      </c>
      <c r="J23" s="144" t="s">
        <v>318</v>
      </c>
      <c r="K23" s="144" t="s">
        <v>66</v>
      </c>
      <c r="L23" s="144" t="s">
        <v>67</v>
      </c>
      <c r="M23" s="145"/>
    </row>
    <row r="24" spans="1:13" s="108" customFormat="1" ht="27.6" x14ac:dyDescent="0.3">
      <c r="A24" s="151" t="s">
        <v>69</v>
      </c>
      <c r="B24" s="151" t="s">
        <v>70</v>
      </c>
      <c r="C24" s="107" t="s">
        <v>319</v>
      </c>
      <c r="D24" s="156" t="s">
        <v>74</v>
      </c>
      <c r="E24" s="109" t="s">
        <v>71</v>
      </c>
      <c r="F24" s="115">
        <v>351228.91</v>
      </c>
      <c r="G24" s="110">
        <v>266512.5</v>
      </c>
      <c r="H24" s="144" t="s">
        <v>54</v>
      </c>
      <c r="I24" s="144" t="s">
        <v>72</v>
      </c>
      <c r="J24" s="144" t="s">
        <v>320</v>
      </c>
      <c r="K24" s="144" t="s">
        <v>66</v>
      </c>
      <c r="L24" s="144" t="s">
        <v>73</v>
      </c>
      <c r="M24" s="145">
        <v>4</v>
      </c>
    </row>
    <row r="25" spans="1:13" s="108" customFormat="1" ht="27.6" x14ac:dyDescent="0.3">
      <c r="A25" s="193" t="s">
        <v>79</v>
      </c>
      <c r="B25" s="193" t="s">
        <v>80</v>
      </c>
      <c r="C25" s="194" t="s">
        <v>321</v>
      </c>
      <c r="D25" s="156" t="s">
        <v>83</v>
      </c>
      <c r="E25" s="113" t="s">
        <v>81</v>
      </c>
      <c r="F25" s="115">
        <v>13568</v>
      </c>
      <c r="G25" s="110">
        <v>13144</v>
      </c>
      <c r="H25" s="189" t="s">
        <v>5</v>
      </c>
      <c r="I25" s="189" t="s">
        <v>0</v>
      </c>
      <c r="J25" s="189" t="s">
        <v>322</v>
      </c>
      <c r="K25" s="189" t="s">
        <v>55</v>
      </c>
      <c r="L25" s="189" t="s">
        <v>82</v>
      </c>
      <c r="M25" s="195">
        <v>5</v>
      </c>
    </row>
    <row r="26" spans="1:13" s="108" customFormat="1" ht="27.6" x14ac:dyDescent="0.3">
      <c r="A26" s="193"/>
      <c r="B26" s="193"/>
      <c r="C26" s="194"/>
      <c r="D26" s="156" t="s">
        <v>85</v>
      </c>
      <c r="E26" s="113" t="s">
        <v>84</v>
      </c>
      <c r="F26" s="115">
        <v>13568</v>
      </c>
      <c r="G26" s="110">
        <v>13020</v>
      </c>
      <c r="H26" s="189"/>
      <c r="I26" s="189"/>
      <c r="J26" s="189"/>
      <c r="K26" s="189"/>
      <c r="L26" s="189"/>
      <c r="M26" s="195"/>
    </row>
    <row r="27" spans="1:13" s="108" customFormat="1" ht="27.6" x14ac:dyDescent="0.3">
      <c r="A27" s="193" t="s">
        <v>96</v>
      </c>
      <c r="B27" s="193" t="s">
        <v>97</v>
      </c>
      <c r="C27" s="107" t="s">
        <v>323</v>
      </c>
      <c r="D27" s="156" t="s">
        <v>100</v>
      </c>
      <c r="E27" s="111" t="s">
        <v>98</v>
      </c>
      <c r="F27" s="115">
        <v>73996.34</v>
      </c>
      <c r="G27" s="110">
        <v>73068.92</v>
      </c>
      <c r="H27" s="189" t="s">
        <v>54</v>
      </c>
      <c r="I27" s="189" t="s">
        <v>0</v>
      </c>
      <c r="J27" s="189" t="s">
        <v>324</v>
      </c>
      <c r="K27" s="189" t="s">
        <v>66</v>
      </c>
      <c r="L27" s="189" t="s">
        <v>99</v>
      </c>
      <c r="M27" s="195">
        <v>5</v>
      </c>
    </row>
    <row r="28" spans="1:13" s="108" customFormat="1" ht="27.6" x14ac:dyDescent="0.3">
      <c r="A28" s="193"/>
      <c r="B28" s="193"/>
      <c r="C28" s="107" t="s">
        <v>323</v>
      </c>
      <c r="D28" s="156" t="s">
        <v>102</v>
      </c>
      <c r="E28" s="111" t="s">
        <v>101</v>
      </c>
      <c r="F28" s="115">
        <v>24279.9</v>
      </c>
      <c r="G28" s="110">
        <v>24024</v>
      </c>
      <c r="H28" s="189"/>
      <c r="I28" s="189"/>
      <c r="J28" s="189"/>
      <c r="K28" s="189"/>
      <c r="L28" s="189"/>
      <c r="M28" s="195"/>
    </row>
    <row r="29" spans="1:13" s="108" customFormat="1" x14ac:dyDescent="0.3">
      <c r="A29" s="151" t="s">
        <v>103</v>
      </c>
      <c r="B29" s="151" t="s">
        <v>104</v>
      </c>
      <c r="C29" s="107" t="s">
        <v>325</v>
      </c>
      <c r="D29" s="156" t="s">
        <v>107</v>
      </c>
      <c r="E29" s="111" t="s">
        <v>105</v>
      </c>
      <c r="F29" s="115">
        <v>149730.12</v>
      </c>
      <c r="G29" s="110">
        <v>148232.82</v>
      </c>
      <c r="H29" s="144" t="s">
        <v>5</v>
      </c>
      <c r="I29" s="144" t="s">
        <v>0</v>
      </c>
      <c r="J29" s="144" t="s">
        <v>326</v>
      </c>
      <c r="K29" s="144" t="s">
        <v>55</v>
      </c>
      <c r="L29" s="144" t="s">
        <v>106</v>
      </c>
      <c r="M29" s="145">
        <v>4</v>
      </c>
    </row>
    <row r="30" spans="1:13" s="108" customFormat="1" x14ac:dyDescent="0.3">
      <c r="A30" s="151" t="s">
        <v>116</v>
      </c>
      <c r="B30" s="151" t="s">
        <v>117</v>
      </c>
      <c r="C30" s="107" t="s">
        <v>327</v>
      </c>
      <c r="D30" s="156" t="s">
        <v>120</v>
      </c>
      <c r="E30" s="109" t="s">
        <v>118</v>
      </c>
      <c r="F30" s="115">
        <v>33000</v>
      </c>
      <c r="G30" s="110">
        <v>29199</v>
      </c>
      <c r="H30" s="144" t="s">
        <v>54</v>
      </c>
      <c r="I30" s="144" t="s">
        <v>19</v>
      </c>
      <c r="J30" s="144" t="s">
        <v>317</v>
      </c>
      <c r="K30" s="144" t="s">
        <v>55</v>
      </c>
      <c r="L30" s="144" t="s">
        <v>119</v>
      </c>
      <c r="M30" s="145">
        <v>3</v>
      </c>
    </row>
    <row r="31" spans="1:13" s="108" customFormat="1" ht="27.6" x14ac:dyDescent="0.3">
      <c r="A31" s="151" t="s">
        <v>121</v>
      </c>
      <c r="B31" s="151" t="s">
        <v>122</v>
      </c>
      <c r="C31" s="107" t="s">
        <v>328</v>
      </c>
      <c r="D31" s="156" t="s">
        <v>125</v>
      </c>
      <c r="E31" s="109" t="s">
        <v>123</v>
      </c>
      <c r="F31" s="115">
        <v>320676.57</v>
      </c>
      <c r="G31" s="110">
        <v>320676.57</v>
      </c>
      <c r="H31" s="144" t="s">
        <v>54</v>
      </c>
      <c r="I31" s="144" t="s">
        <v>0</v>
      </c>
      <c r="J31" s="144" t="s">
        <v>319</v>
      </c>
      <c r="K31" s="144" t="s">
        <v>66</v>
      </c>
      <c r="L31" s="144" t="s">
        <v>124</v>
      </c>
      <c r="M31" s="145">
        <v>3</v>
      </c>
    </row>
    <row r="32" spans="1:13" s="108" customFormat="1" ht="27.6" x14ac:dyDescent="0.3">
      <c r="A32" s="151" t="s">
        <v>126</v>
      </c>
      <c r="B32" s="151" t="s">
        <v>127</v>
      </c>
      <c r="C32" s="107" t="s">
        <v>327</v>
      </c>
      <c r="D32" s="156" t="s">
        <v>130</v>
      </c>
      <c r="E32" s="109" t="s">
        <v>128</v>
      </c>
      <c r="F32" s="115">
        <v>32219</v>
      </c>
      <c r="G32" s="110">
        <v>25000</v>
      </c>
      <c r="H32" s="144" t="s">
        <v>54</v>
      </c>
      <c r="I32" s="144" t="s">
        <v>19</v>
      </c>
      <c r="J32" s="144" t="s">
        <v>317</v>
      </c>
      <c r="K32" s="144" t="s">
        <v>59</v>
      </c>
      <c r="L32" s="144" t="s">
        <v>129</v>
      </c>
      <c r="M32" s="145">
        <v>4</v>
      </c>
    </row>
    <row r="33" spans="1:13" s="108" customFormat="1" x14ac:dyDescent="0.3">
      <c r="A33" s="151" t="s">
        <v>141</v>
      </c>
      <c r="B33" s="151" t="s">
        <v>142</v>
      </c>
      <c r="C33" s="107" t="s">
        <v>328</v>
      </c>
      <c r="D33" s="156" t="s">
        <v>145</v>
      </c>
      <c r="E33" s="109" t="s">
        <v>143</v>
      </c>
      <c r="F33" s="115">
        <v>17960.259999999998</v>
      </c>
      <c r="G33" s="110">
        <v>14999</v>
      </c>
      <c r="H33" s="144" t="s">
        <v>54</v>
      </c>
      <c r="I33" s="144" t="s">
        <v>0</v>
      </c>
      <c r="J33" s="144" t="s">
        <v>300</v>
      </c>
      <c r="K33" s="144" t="s">
        <v>66</v>
      </c>
      <c r="L33" s="144" t="s">
        <v>144</v>
      </c>
      <c r="M33" s="145">
        <v>3</v>
      </c>
    </row>
    <row r="34" spans="1:13" s="108" customFormat="1" ht="27.6" x14ac:dyDescent="0.3">
      <c r="A34" s="151" t="s">
        <v>147</v>
      </c>
      <c r="B34" s="151" t="s">
        <v>148</v>
      </c>
      <c r="C34" s="107" t="s">
        <v>329</v>
      </c>
      <c r="D34" s="156" t="s">
        <v>151</v>
      </c>
      <c r="E34" s="109" t="s">
        <v>149</v>
      </c>
      <c r="F34" s="115">
        <v>167313.20000000001</v>
      </c>
      <c r="G34" s="110">
        <v>138836.79999999999</v>
      </c>
      <c r="H34" s="144" t="s">
        <v>54</v>
      </c>
      <c r="I34" s="144" t="s">
        <v>0</v>
      </c>
      <c r="J34" s="144" t="s">
        <v>319</v>
      </c>
      <c r="K34" s="144" t="s">
        <v>55</v>
      </c>
      <c r="L34" s="144" t="s">
        <v>150</v>
      </c>
      <c r="M34" s="145">
        <v>4</v>
      </c>
    </row>
    <row r="35" spans="1:13" s="108" customFormat="1" x14ac:dyDescent="0.3">
      <c r="A35" s="193" t="s">
        <v>152</v>
      </c>
      <c r="B35" s="193" t="s">
        <v>153</v>
      </c>
      <c r="C35" s="194" t="s">
        <v>330</v>
      </c>
      <c r="D35" s="156" t="s">
        <v>155</v>
      </c>
      <c r="E35" s="109" t="s">
        <v>154</v>
      </c>
      <c r="F35" s="115">
        <v>15800</v>
      </c>
      <c r="G35" s="110">
        <v>14220</v>
      </c>
      <c r="H35" s="189" t="s">
        <v>54</v>
      </c>
      <c r="I35" s="189" t="s">
        <v>19</v>
      </c>
      <c r="J35" s="189" t="s">
        <v>247</v>
      </c>
      <c r="K35" s="189" t="s">
        <v>66</v>
      </c>
      <c r="L35" s="189">
        <v>79212200</v>
      </c>
      <c r="M35" s="195">
        <v>5</v>
      </c>
    </row>
    <row r="36" spans="1:13" s="108" customFormat="1" x14ac:dyDescent="0.3">
      <c r="A36" s="193"/>
      <c r="B36" s="193"/>
      <c r="C36" s="194"/>
      <c r="D36" s="156" t="s">
        <v>157</v>
      </c>
      <c r="E36" s="109" t="s">
        <v>156</v>
      </c>
      <c r="F36" s="115">
        <v>7071.5</v>
      </c>
      <c r="G36" s="110">
        <v>5825</v>
      </c>
      <c r="H36" s="189"/>
      <c r="I36" s="189"/>
      <c r="J36" s="189"/>
      <c r="K36" s="189"/>
      <c r="L36" s="189"/>
      <c r="M36" s="195"/>
    </row>
    <row r="37" spans="1:13" s="108" customFormat="1" x14ac:dyDescent="0.3">
      <c r="A37" s="151" t="s">
        <v>163</v>
      </c>
      <c r="B37" s="151" t="s">
        <v>164</v>
      </c>
      <c r="C37" s="107" t="s">
        <v>331</v>
      </c>
      <c r="D37" s="156" t="s">
        <v>166</v>
      </c>
      <c r="E37" s="109" t="s">
        <v>165</v>
      </c>
      <c r="F37" s="112">
        <v>24000</v>
      </c>
      <c r="G37" s="110">
        <v>18000</v>
      </c>
      <c r="H37" s="144" t="s">
        <v>54</v>
      </c>
      <c r="I37" s="144" t="s">
        <v>19</v>
      </c>
      <c r="J37" s="106" t="s">
        <v>326</v>
      </c>
      <c r="K37" s="106" t="s">
        <v>55</v>
      </c>
      <c r="L37" s="144">
        <v>66514110</v>
      </c>
      <c r="M37" s="106">
        <v>3</v>
      </c>
    </row>
    <row r="38" spans="1:13" s="108" customFormat="1" x14ac:dyDescent="0.3">
      <c r="A38" s="151" t="s">
        <v>175</v>
      </c>
      <c r="B38" s="151" t="s">
        <v>176</v>
      </c>
      <c r="C38" s="107" t="s">
        <v>328</v>
      </c>
      <c r="D38" s="156" t="s">
        <v>179</v>
      </c>
      <c r="E38" s="109" t="s">
        <v>177</v>
      </c>
      <c r="F38" s="112">
        <v>39675</v>
      </c>
      <c r="G38" s="110">
        <v>37691.25</v>
      </c>
      <c r="H38" s="144" t="s">
        <v>54</v>
      </c>
      <c r="I38" s="144" t="s">
        <v>0</v>
      </c>
      <c r="J38" s="106" t="s">
        <v>332</v>
      </c>
      <c r="K38" s="106" t="s">
        <v>55</v>
      </c>
      <c r="L38" s="144" t="s">
        <v>178</v>
      </c>
      <c r="M38" s="106">
        <v>3</v>
      </c>
    </row>
    <row r="39" spans="1:13" s="108" customFormat="1" ht="27.6" x14ac:dyDescent="0.3">
      <c r="A39" s="193" t="s">
        <v>213</v>
      </c>
      <c r="B39" s="193" t="s">
        <v>214</v>
      </c>
      <c r="C39" s="107" t="s">
        <v>333</v>
      </c>
      <c r="D39" s="156" t="s">
        <v>215</v>
      </c>
      <c r="E39" s="109" t="s">
        <v>216</v>
      </c>
      <c r="F39" s="154">
        <v>16673</v>
      </c>
      <c r="G39" s="110">
        <v>13089</v>
      </c>
      <c r="H39" s="189" t="s">
        <v>54</v>
      </c>
      <c r="I39" s="189" t="s">
        <v>0</v>
      </c>
      <c r="J39" s="196" t="s">
        <v>331</v>
      </c>
      <c r="K39" s="196" t="s">
        <v>66</v>
      </c>
      <c r="L39" s="189" t="s">
        <v>82</v>
      </c>
      <c r="M39" s="196">
        <v>5</v>
      </c>
    </row>
    <row r="40" spans="1:13" s="108" customFormat="1" ht="27.6" x14ac:dyDescent="0.3">
      <c r="A40" s="193"/>
      <c r="B40" s="193"/>
      <c r="C40" s="107" t="s">
        <v>328</v>
      </c>
      <c r="D40" s="156" t="s">
        <v>217</v>
      </c>
      <c r="E40" s="109" t="s">
        <v>218</v>
      </c>
      <c r="F40" s="154">
        <v>16333</v>
      </c>
      <c r="G40" s="110">
        <v>16333</v>
      </c>
      <c r="H40" s="189"/>
      <c r="I40" s="189"/>
      <c r="J40" s="196"/>
      <c r="K40" s="196"/>
      <c r="L40" s="189"/>
      <c r="M40" s="196"/>
    </row>
    <row r="41" spans="1:13" s="108" customFormat="1" ht="27.6" x14ac:dyDescent="0.3">
      <c r="A41" s="151" t="s">
        <v>281</v>
      </c>
      <c r="B41" s="151" t="s">
        <v>282</v>
      </c>
      <c r="C41" s="107" t="s">
        <v>222</v>
      </c>
      <c r="D41" s="156" t="s">
        <v>286</v>
      </c>
      <c r="E41" s="113" t="s">
        <v>283</v>
      </c>
      <c r="F41" s="114">
        <v>7200</v>
      </c>
      <c r="G41" s="110">
        <v>7151.04</v>
      </c>
      <c r="H41" s="144" t="s">
        <v>54</v>
      </c>
      <c r="I41" s="144" t="s">
        <v>224</v>
      </c>
      <c r="J41" s="144" t="s">
        <v>285</v>
      </c>
      <c r="K41" s="144" t="s">
        <v>55</v>
      </c>
      <c r="L41" s="144" t="s">
        <v>284</v>
      </c>
      <c r="M41" s="157"/>
    </row>
    <row r="42" spans="1:13" s="108" customFormat="1" ht="27.6" x14ac:dyDescent="0.3">
      <c r="A42" s="151" t="s">
        <v>131</v>
      </c>
      <c r="B42" s="151" t="s">
        <v>132</v>
      </c>
      <c r="C42" s="107" t="s">
        <v>334</v>
      </c>
      <c r="D42" s="156" t="s">
        <v>136</v>
      </c>
      <c r="E42" s="109" t="s">
        <v>133</v>
      </c>
      <c r="F42" s="115">
        <v>42139.59</v>
      </c>
      <c r="G42" s="110">
        <v>42000</v>
      </c>
      <c r="H42" s="144" t="s">
        <v>54</v>
      </c>
      <c r="I42" s="144" t="s">
        <v>134</v>
      </c>
      <c r="J42" s="144" t="s">
        <v>331</v>
      </c>
      <c r="K42" s="144" t="s">
        <v>66</v>
      </c>
      <c r="L42" s="144" t="s">
        <v>135</v>
      </c>
      <c r="M42" s="145">
        <v>4</v>
      </c>
    </row>
    <row r="43" spans="1:13" ht="27.6" x14ac:dyDescent="0.3">
      <c r="A43" s="151" t="s">
        <v>309</v>
      </c>
      <c r="B43" s="151" t="s">
        <v>310</v>
      </c>
      <c r="C43" s="111" t="s">
        <v>300</v>
      </c>
      <c r="D43" s="156" t="s">
        <v>312</v>
      </c>
      <c r="E43" s="140" t="s">
        <v>311</v>
      </c>
      <c r="F43" s="160">
        <v>34772.18</v>
      </c>
      <c r="G43" s="160">
        <v>34772.18</v>
      </c>
      <c r="H43" s="157" t="s">
        <v>54</v>
      </c>
      <c r="I43" s="157" t="s">
        <v>1</v>
      </c>
      <c r="J43" s="106" t="s">
        <v>57</v>
      </c>
      <c r="K43" s="106" t="s">
        <v>57</v>
      </c>
      <c r="L43" s="106" t="s">
        <v>57</v>
      </c>
      <c r="M43" s="157"/>
    </row>
    <row r="44" spans="1:13" s="108" customFormat="1" ht="27.6" x14ac:dyDescent="0.3">
      <c r="A44" s="151" t="s">
        <v>158</v>
      </c>
      <c r="B44" s="151" t="s">
        <v>159</v>
      </c>
      <c r="C44" s="107" t="s">
        <v>295</v>
      </c>
      <c r="D44" s="156" t="s">
        <v>162</v>
      </c>
      <c r="E44" s="109" t="s">
        <v>160</v>
      </c>
      <c r="F44" s="110">
        <v>8803.2000000000007</v>
      </c>
      <c r="G44" s="110">
        <v>8803.2000000000007</v>
      </c>
      <c r="H44" s="144" t="s">
        <v>54</v>
      </c>
      <c r="I44" s="144" t="s">
        <v>1</v>
      </c>
      <c r="J44" s="106" t="s">
        <v>57</v>
      </c>
      <c r="K44" s="106" t="s">
        <v>57</v>
      </c>
      <c r="L44" s="144" t="s">
        <v>161</v>
      </c>
      <c r="M44" s="106" t="s">
        <v>57</v>
      </c>
    </row>
    <row r="45" spans="1:13" s="108" customFormat="1" x14ac:dyDescent="0.3">
      <c r="A45" s="151" t="s">
        <v>180</v>
      </c>
      <c r="B45" s="151" t="s">
        <v>181</v>
      </c>
      <c r="C45" s="107" t="s">
        <v>300</v>
      </c>
      <c r="D45" s="156" t="s">
        <v>184</v>
      </c>
      <c r="E45" s="109" t="s">
        <v>182</v>
      </c>
      <c r="F45" s="110">
        <v>86089.85</v>
      </c>
      <c r="G45" s="110">
        <v>86089.85</v>
      </c>
      <c r="H45" s="144" t="s">
        <v>54</v>
      </c>
      <c r="I45" s="144" t="s">
        <v>1</v>
      </c>
      <c r="J45" s="106" t="s">
        <v>57</v>
      </c>
      <c r="K45" s="106" t="s">
        <v>57</v>
      </c>
      <c r="L45" s="144" t="s">
        <v>183</v>
      </c>
      <c r="M45" s="106" t="s">
        <v>57</v>
      </c>
    </row>
    <row r="46" spans="1:13" s="108" customFormat="1" ht="27.6" x14ac:dyDescent="0.3">
      <c r="A46" s="151" t="s">
        <v>243</v>
      </c>
      <c r="B46" s="151" t="s">
        <v>244</v>
      </c>
      <c r="C46" s="107" t="s">
        <v>247</v>
      </c>
      <c r="D46" s="156" t="s">
        <v>248</v>
      </c>
      <c r="E46" s="113" t="s">
        <v>245</v>
      </c>
      <c r="F46" s="114">
        <v>824482.19</v>
      </c>
      <c r="G46" s="110">
        <v>763100</v>
      </c>
      <c r="H46" s="144" t="s">
        <v>7</v>
      </c>
      <c r="I46" s="144" t="s">
        <v>72</v>
      </c>
      <c r="J46" s="144" t="s">
        <v>220</v>
      </c>
      <c r="K46" s="144" t="s">
        <v>55</v>
      </c>
      <c r="L46" s="144" t="s">
        <v>246</v>
      </c>
      <c r="M46" s="157"/>
    </row>
    <row r="47" spans="1:13" s="108" customFormat="1" ht="55.2" x14ac:dyDescent="0.3">
      <c r="A47" s="151" t="s">
        <v>335</v>
      </c>
      <c r="B47" s="151" t="s">
        <v>336</v>
      </c>
      <c r="C47" s="107" t="s">
        <v>326</v>
      </c>
      <c r="D47" s="156" t="s">
        <v>337</v>
      </c>
      <c r="E47" s="109" t="s">
        <v>338</v>
      </c>
      <c r="F47" s="115">
        <v>36417.33</v>
      </c>
      <c r="G47" s="110">
        <v>32208</v>
      </c>
      <c r="H47" s="144" t="s">
        <v>7</v>
      </c>
      <c r="I47" s="144" t="s">
        <v>19</v>
      </c>
      <c r="J47" s="144" t="s">
        <v>339</v>
      </c>
      <c r="K47" s="144" t="s">
        <v>59</v>
      </c>
      <c r="L47" s="144" t="s">
        <v>340</v>
      </c>
      <c r="M47" s="106" t="s">
        <v>57</v>
      </c>
    </row>
    <row r="48" spans="1:13" s="108" customFormat="1" ht="27.6" x14ac:dyDescent="0.3">
      <c r="A48" s="193" t="s">
        <v>108</v>
      </c>
      <c r="B48" s="193" t="s">
        <v>109</v>
      </c>
      <c r="C48" s="194" t="s">
        <v>331</v>
      </c>
      <c r="D48" s="156" t="s">
        <v>111</v>
      </c>
      <c r="E48" s="109" t="s">
        <v>110</v>
      </c>
      <c r="F48" s="115">
        <v>145352.54999999999</v>
      </c>
      <c r="G48" s="110">
        <v>122604.16</v>
      </c>
      <c r="H48" s="189" t="s">
        <v>7</v>
      </c>
      <c r="I48" s="189" t="s">
        <v>72</v>
      </c>
      <c r="J48" s="189" t="s">
        <v>313</v>
      </c>
      <c r="K48" s="189" t="s">
        <v>66</v>
      </c>
      <c r="L48" s="189">
        <v>92600000</v>
      </c>
      <c r="M48" s="195">
        <v>4</v>
      </c>
    </row>
    <row r="49" spans="1:13" s="108" customFormat="1" ht="27.6" x14ac:dyDescent="0.3">
      <c r="A49" s="193"/>
      <c r="B49" s="193"/>
      <c r="C49" s="194"/>
      <c r="D49" s="156" t="s">
        <v>113</v>
      </c>
      <c r="E49" s="109" t="s">
        <v>112</v>
      </c>
      <c r="F49" s="115">
        <v>114998.63</v>
      </c>
      <c r="G49" s="110">
        <v>77185.509999999995</v>
      </c>
      <c r="H49" s="189"/>
      <c r="I49" s="189"/>
      <c r="J49" s="189"/>
      <c r="K49" s="189"/>
      <c r="L49" s="189"/>
      <c r="M49" s="195"/>
    </row>
    <row r="50" spans="1:13" s="108" customFormat="1" ht="27.6" x14ac:dyDescent="0.3">
      <c r="A50" s="193"/>
      <c r="B50" s="193"/>
      <c r="C50" s="194"/>
      <c r="D50" s="156" t="s">
        <v>115</v>
      </c>
      <c r="E50" s="109" t="s">
        <v>114</v>
      </c>
      <c r="F50" s="115">
        <v>109515.7</v>
      </c>
      <c r="G50" s="110">
        <v>64888.5</v>
      </c>
      <c r="H50" s="189"/>
      <c r="I50" s="189"/>
      <c r="J50" s="189"/>
      <c r="K50" s="189"/>
      <c r="L50" s="189"/>
      <c r="M50" s="195"/>
    </row>
    <row r="51" spans="1:13" s="108" customFormat="1" ht="27.6" x14ac:dyDescent="0.3">
      <c r="A51" s="151" t="s">
        <v>137</v>
      </c>
      <c r="B51" s="151" t="s">
        <v>138</v>
      </c>
      <c r="C51" s="107" t="s">
        <v>341</v>
      </c>
      <c r="D51" s="156" t="s">
        <v>140</v>
      </c>
      <c r="E51" s="109" t="s">
        <v>139</v>
      </c>
      <c r="F51" s="115">
        <v>36545.870000000003</v>
      </c>
      <c r="G51" s="110">
        <v>34500</v>
      </c>
      <c r="H51" s="144" t="s">
        <v>7</v>
      </c>
      <c r="I51" s="144" t="s">
        <v>19</v>
      </c>
      <c r="J51" s="144" t="s">
        <v>295</v>
      </c>
      <c r="K51" s="144" t="s">
        <v>66</v>
      </c>
      <c r="L51" s="144" t="s">
        <v>60</v>
      </c>
      <c r="M51" s="145">
        <v>4</v>
      </c>
    </row>
    <row r="52" spans="1:13" s="108" customFormat="1" x14ac:dyDescent="0.3">
      <c r="A52" s="151" t="s">
        <v>342</v>
      </c>
      <c r="B52" s="151" t="s">
        <v>343</v>
      </c>
      <c r="C52" s="107" t="s">
        <v>241</v>
      </c>
      <c r="D52" s="156" t="s">
        <v>344</v>
      </c>
      <c r="E52" s="113" t="s">
        <v>345</v>
      </c>
      <c r="F52" s="114">
        <v>283291.24</v>
      </c>
      <c r="G52" s="110">
        <v>231929.11</v>
      </c>
      <c r="H52" s="144" t="s">
        <v>8</v>
      </c>
      <c r="I52" s="144" t="s">
        <v>0</v>
      </c>
      <c r="J52" s="144" t="s">
        <v>346</v>
      </c>
      <c r="K52" s="144" t="s">
        <v>55</v>
      </c>
      <c r="L52" s="144" t="s">
        <v>347</v>
      </c>
      <c r="M52" s="157"/>
    </row>
    <row r="53" spans="1:13" s="108" customFormat="1" x14ac:dyDescent="0.3">
      <c r="A53" s="151" t="s">
        <v>249</v>
      </c>
      <c r="B53" s="151" t="s">
        <v>250</v>
      </c>
      <c r="C53" s="107" t="s">
        <v>235</v>
      </c>
      <c r="D53" s="156" t="s">
        <v>253</v>
      </c>
      <c r="E53" s="113" t="s">
        <v>251</v>
      </c>
      <c r="F53" s="114">
        <v>1452881.85</v>
      </c>
      <c r="G53" s="110">
        <v>1243521.58</v>
      </c>
      <c r="H53" s="144" t="s">
        <v>8</v>
      </c>
      <c r="I53" s="144" t="s">
        <v>19</v>
      </c>
      <c r="J53" s="144" t="s">
        <v>252</v>
      </c>
      <c r="K53" s="144" t="s">
        <v>59</v>
      </c>
      <c r="L53" s="144" t="s">
        <v>225</v>
      </c>
      <c r="M53" s="157"/>
    </row>
    <row r="54" spans="1:13" s="108" customFormat="1" x14ac:dyDescent="0.3">
      <c r="A54" s="151" t="s">
        <v>348</v>
      </c>
      <c r="B54" s="151" t="s">
        <v>349</v>
      </c>
      <c r="C54" s="107" t="s">
        <v>350</v>
      </c>
      <c r="D54" s="156" t="s">
        <v>351</v>
      </c>
      <c r="E54" s="113" t="s">
        <v>352</v>
      </c>
      <c r="F54" s="114">
        <v>158139.63</v>
      </c>
      <c r="G54" s="110">
        <v>118524.73</v>
      </c>
      <c r="H54" s="144" t="s">
        <v>8</v>
      </c>
      <c r="I54" s="144" t="s">
        <v>19</v>
      </c>
      <c r="J54" s="144" t="s">
        <v>221</v>
      </c>
      <c r="K54" s="144" t="s">
        <v>59</v>
      </c>
      <c r="L54" s="144" t="s">
        <v>353</v>
      </c>
      <c r="M54" s="157"/>
    </row>
    <row r="55" spans="1:13" s="108" customFormat="1" x14ac:dyDescent="0.3">
      <c r="A55" s="151" t="s">
        <v>292</v>
      </c>
      <c r="B55" s="151" t="s">
        <v>293</v>
      </c>
      <c r="C55" s="107" t="s">
        <v>295</v>
      </c>
      <c r="D55" s="156" t="s">
        <v>296</v>
      </c>
      <c r="E55" s="113" t="s">
        <v>294</v>
      </c>
      <c r="F55" s="114">
        <v>174233.29</v>
      </c>
      <c r="G55" s="110">
        <v>102734.83</v>
      </c>
      <c r="H55" s="144" t="s">
        <v>8</v>
      </c>
      <c r="I55" s="144" t="s">
        <v>19</v>
      </c>
      <c r="J55" s="161" t="s">
        <v>274</v>
      </c>
      <c r="K55" s="144" t="s">
        <v>55</v>
      </c>
      <c r="L55" s="144" t="s">
        <v>223</v>
      </c>
      <c r="M55" s="157"/>
    </row>
    <row r="56" spans="1:13" s="108" customFormat="1" x14ac:dyDescent="0.3">
      <c r="A56" s="151" t="s">
        <v>297</v>
      </c>
      <c r="B56" s="151" t="s">
        <v>298</v>
      </c>
      <c r="C56" s="107" t="s">
        <v>300</v>
      </c>
      <c r="D56" s="156" t="s">
        <v>301</v>
      </c>
      <c r="E56" s="143" t="s">
        <v>299</v>
      </c>
      <c r="F56" s="114">
        <v>72578.399999999994</v>
      </c>
      <c r="G56" s="110">
        <v>63263.83</v>
      </c>
      <c r="H56" s="144" t="s">
        <v>8</v>
      </c>
      <c r="I56" s="144" t="s">
        <v>19</v>
      </c>
      <c r="J56" s="144" t="s">
        <v>235</v>
      </c>
      <c r="K56" s="144" t="s">
        <v>55</v>
      </c>
      <c r="L56" s="144" t="s">
        <v>146</v>
      </c>
      <c r="M56" s="157"/>
    </row>
    <row r="57" spans="1:13" s="108" customFormat="1" x14ac:dyDescent="0.3">
      <c r="A57" s="151" t="s">
        <v>306</v>
      </c>
      <c r="B57" s="151" t="s">
        <v>307</v>
      </c>
      <c r="C57" s="107" t="s">
        <v>295</v>
      </c>
      <c r="D57" s="156" t="s">
        <v>226</v>
      </c>
      <c r="E57" s="113" t="s">
        <v>308</v>
      </c>
      <c r="F57" s="114">
        <v>81347.210000000006</v>
      </c>
      <c r="G57" s="110">
        <v>78231.16</v>
      </c>
      <c r="H57" s="144" t="s">
        <v>8</v>
      </c>
      <c r="I57" s="144" t="s">
        <v>19</v>
      </c>
      <c r="J57" s="144" t="s">
        <v>232</v>
      </c>
      <c r="K57" s="144" t="s">
        <v>59</v>
      </c>
      <c r="L57" s="144" t="s">
        <v>225</v>
      </c>
      <c r="M57" s="157"/>
    </row>
    <row r="58" spans="1:13" x14ac:dyDescent="0.3">
      <c r="A58" s="151" t="s">
        <v>354</v>
      </c>
      <c r="B58" s="151" t="s">
        <v>355</v>
      </c>
      <c r="C58" s="107" t="s">
        <v>356</v>
      </c>
      <c r="D58" s="156" t="s">
        <v>357</v>
      </c>
      <c r="E58" s="109" t="s">
        <v>358</v>
      </c>
      <c r="F58" s="114">
        <v>140490.84</v>
      </c>
      <c r="G58" s="110">
        <v>124900</v>
      </c>
      <c r="H58" s="144" t="s">
        <v>8</v>
      </c>
      <c r="I58" s="144" t="s">
        <v>19</v>
      </c>
      <c r="J58" s="144" t="s">
        <v>317</v>
      </c>
      <c r="K58" s="144" t="s">
        <v>55</v>
      </c>
      <c r="L58" s="144" t="s">
        <v>347</v>
      </c>
      <c r="M58" s="145">
        <v>4</v>
      </c>
    </row>
    <row r="59" spans="1:13" s="2" customFormat="1" ht="14.4" x14ac:dyDescent="0.3">
      <c r="A59" s="151" t="s">
        <v>359</v>
      </c>
      <c r="B59" s="151" t="s">
        <v>360</v>
      </c>
      <c r="C59" s="107" t="s">
        <v>222</v>
      </c>
      <c r="D59" s="156" t="s">
        <v>361</v>
      </c>
      <c r="E59" s="109" t="s">
        <v>362</v>
      </c>
      <c r="F59" s="115">
        <v>311511.67</v>
      </c>
      <c r="G59" s="110">
        <v>251697.56</v>
      </c>
      <c r="H59" s="144" t="s">
        <v>8</v>
      </c>
      <c r="I59" s="144" t="s">
        <v>19</v>
      </c>
      <c r="J59" s="144" t="s">
        <v>285</v>
      </c>
      <c r="K59" s="144" t="s">
        <v>55</v>
      </c>
      <c r="L59" s="144" t="s">
        <v>363</v>
      </c>
      <c r="M59" s="145">
        <v>2</v>
      </c>
    </row>
    <row r="60" spans="1:13" s="108" customFormat="1" x14ac:dyDescent="0.3">
      <c r="A60" s="151" t="s">
        <v>364</v>
      </c>
      <c r="B60" s="151" t="s">
        <v>365</v>
      </c>
      <c r="C60" s="107" t="s">
        <v>366</v>
      </c>
      <c r="D60" s="156" t="s">
        <v>367</v>
      </c>
      <c r="E60" s="109" t="s">
        <v>368</v>
      </c>
      <c r="F60" s="115">
        <v>169777.57</v>
      </c>
      <c r="G60" s="110">
        <v>151102.04</v>
      </c>
      <c r="H60" s="144" t="s">
        <v>8</v>
      </c>
      <c r="I60" s="144" t="s">
        <v>19</v>
      </c>
      <c r="J60" s="144" t="s">
        <v>285</v>
      </c>
      <c r="K60" s="144" t="s">
        <v>59</v>
      </c>
      <c r="L60" s="144" t="s">
        <v>369</v>
      </c>
      <c r="M60" s="145">
        <v>3</v>
      </c>
    </row>
    <row r="61" spans="1:13" s="2" customFormat="1" ht="27.6" x14ac:dyDescent="0.3">
      <c r="A61" s="151" t="s">
        <v>370</v>
      </c>
      <c r="B61" s="151" t="s">
        <v>371</v>
      </c>
      <c r="C61" s="107" t="s">
        <v>222</v>
      </c>
      <c r="D61" s="156" t="s">
        <v>372</v>
      </c>
      <c r="E61" s="109" t="s">
        <v>373</v>
      </c>
      <c r="F61" s="115">
        <v>113962.19</v>
      </c>
      <c r="G61" s="110">
        <v>109270.31</v>
      </c>
      <c r="H61" s="144" t="s">
        <v>8</v>
      </c>
      <c r="I61" s="144" t="s">
        <v>19</v>
      </c>
      <c r="J61" s="144" t="s">
        <v>300</v>
      </c>
      <c r="K61" s="144" t="s">
        <v>55</v>
      </c>
      <c r="L61" s="144" t="s">
        <v>146</v>
      </c>
      <c r="M61" s="145">
        <v>3</v>
      </c>
    </row>
    <row r="62" spans="1:13" s="108" customFormat="1" x14ac:dyDescent="0.3">
      <c r="F62" s="155">
        <f>SUM(F2:F61)</f>
        <v>8999740.4800000004</v>
      </c>
      <c r="G62" s="116">
        <f>SUM(G2:G61)</f>
        <v>7992073.3099999987</v>
      </c>
    </row>
  </sheetData>
  <autoFilter ref="A1:M57">
    <filterColumn colId="0">
      <filters>
        <filter val="10-2019"/>
        <filter val="1-2019"/>
        <filter val="12-2019"/>
        <filter val="13-2019"/>
        <filter val="14-2019"/>
        <filter val="15-2019"/>
        <filter val="17-2019"/>
        <filter val="18-2019"/>
        <filter val="19-2019"/>
        <filter val="22-2019"/>
        <filter val="23-2019"/>
        <filter val="25-2019"/>
        <filter val="26-2019"/>
        <filter val="27-2019"/>
        <filter val="33-2019"/>
        <filter val="34-2019"/>
        <filter val="35-2019"/>
        <filter val="37-2019"/>
        <filter val="38-2019"/>
        <filter val="39-2019"/>
        <filter val="40-2019"/>
        <filter val="42-2019"/>
        <filter val="43-2019"/>
        <filter val="61-2019"/>
        <filter val="65-2019"/>
        <filter val="69-2019"/>
        <filter val="7-2019"/>
        <filter val="9-2019"/>
      </filters>
    </filterColumn>
  </autoFilter>
  <mergeCells count="60">
    <mergeCell ref="J48:J50"/>
    <mergeCell ref="K48:K50"/>
    <mergeCell ref="L48:L50"/>
    <mergeCell ref="M48:M50"/>
    <mergeCell ref="A48:A50"/>
    <mergeCell ref="B48:B50"/>
    <mergeCell ref="C48:C50"/>
    <mergeCell ref="H48:H50"/>
    <mergeCell ref="I48:I50"/>
    <mergeCell ref="K39:K40"/>
    <mergeCell ref="L39:L40"/>
    <mergeCell ref="M39:M40"/>
    <mergeCell ref="A35:A36"/>
    <mergeCell ref="B35:B36"/>
    <mergeCell ref="C35:C36"/>
    <mergeCell ref="H35:H36"/>
    <mergeCell ref="A39:A40"/>
    <mergeCell ref="B39:B40"/>
    <mergeCell ref="H39:H40"/>
    <mergeCell ref="I39:I40"/>
    <mergeCell ref="J39:J40"/>
    <mergeCell ref="I35:I36"/>
    <mergeCell ref="J35:J36"/>
    <mergeCell ref="K35:K36"/>
    <mergeCell ref="L35:L36"/>
    <mergeCell ref="A17:A18"/>
    <mergeCell ref="B17:B18"/>
    <mergeCell ref="M35:M36"/>
    <mergeCell ref="A27:A28"/>
    <mergeCell ref="B27:B28"/>
    <mergeCell ref="H27:H28"/>
    <mergeCell ref="I27:I28"/>
    <mergeCell ref="J27:J28"/>
    <mergeCell ref="J25:J26"/>
    <mergeCell ref="K25:K26"/>
    <mergeCell ref="L25:L26"/>
    <mergeCell ref="M25:M26"/>
    <mergeCell ref="K27:K28"/>
    <mergeCell ref="L27:L28"/>
    <mergeCell ref="M27:M28"/>
    <mergeCell ref="A25:A26"/>
    <mergeCell ref="B25:B26"/>
    <mergeCell ref="C25:C26"/>
    <mergeCell ref="H25:H26"/>
    <mergeCell ref="I25:I26"/>
    <mergeCell ref="K2:K3"/>
    <mergeCell ref="L2:L3"/>
    <mergeCell ref="A14:A16"/>
    <mergeCell ref="B14:B16"/>
    <mergeCell ref="C14:C16"/>
    <mergeCell ref="H14:H16"/>
    <mergeCell ref="I14:I16"/>
    <mergeCell ref="J14:J16"/>
    <mergeCell ref="K14:K16"/>
    <mergeCell ref="L14:L16"/>
    <mergeCell ref="A2:A3"/>
    <mergeCell ref="B2:B3"/>
    <mergeCell ref="H2:H3"/>
    <mergeCell ref="I2:I3"/>
    <mergeCell ref="J2:J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Pressupost inicial</vt:lpstr>
      <vt:lpstr>Resum 2019</vt:lpstr>
      <vt:lpstr>Resum 2019 (2)</vt:lpstr>
      <vt:lpstr>Per tipus 2019 i menors</vt:lpstr>
      <vt:lpstr>Detall contractes 2019</vt:lpstr>
    </vt:vector>
  </TitlesOfParts>
  <Company>Ayuntamiento de Castelldefels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Loma-Ossorio Friend, Marta Valeria</dc:creator>
  <cp:lastModifiedBy>Padilla Bermejo, Claudia</cp:lastModifiedBy>
  <cp:lastPrinted>2019-01-23T10:51:46Z</cp:lastPrinted>
  <dcterms:created xsi:type="dcterms:W3CDTF">2018-12-20T10:07:08Z</dcterms:created>
  <dcterms:modified xsi:type="dcterms:W3CDTF">2021-01-22T10:47:55Z</dcterms:modified>
</cp:coreProperties>
</file>