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5.1.6 Suggeriments Queixes i propostes\"/>
    </mc:Choice>
  </mc:AlternateContent>
  <xr:revisionPtr revIDLastSave="0" documentId="13_ncr:1_{8735014B-B41D-4544-BF6A-E7DD0107FA2B}" xr6:coauthVersionLast="47" xr6:coauthVersionMax="47" xr10:uidLastSave="{00000000-0000-0000-0000-000000000000}"/>
  <bookViews>
    <workbookView xWindow="-113" yWindow="-113" windowWidth="24267" windowHeight="13023" activeTab="3" xr2:uid="{F573AB79-BB4F-4464-918E-023D89658599}"/>
  </bookViews>
  <sheets>
    <sheet name="Gràfica per temàtica (2)" sheetId="12" r:id="rId1"/>
    <sheet name="Gràfica per temàtica" sheetId="3" r:id="rId2"/>
    <sheet name="Gràfica per àrea responsable" sheetId="2" r:id="rId3"/>
    <sheet name="Dades Queixes i consultes" sheetId="1" r:id="rId4"/>
  </sheets>
  <definedNames>
    <definedName name="_xlnm._FilterDatabase" localSheetId="3" hidden="1">'Dades Queixes i consultes'!$A$1:$H$232</definedName>
    <definedName name="_xlchart.v1.0" hidden="1">'Gràfica per temàtica (2)'!$A$5:$A$19</definedName>
    <definedName name="_xlchart.v1.1" hidden="1">'Gràfica per temàtica (2)'!$B$5:$B$19</definedName>
    <definedName name="_xlchart.v1.2" hidden="1">'Gràfica per temàtica'!$A$5:$A$19</definedName>
    <definedName name="_xlchart.v1.3" hidden="1">'Gràfica per temàtica'!$B$5:$B$19</definedName>
  </definedNames>
  <calcPr calcId="191029"/>
  <pivotCaches>
    <pivotCache cacheId="1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8" i="1"/>
  <c r="A19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20" i="1"/>
  <c r="A21" i="1"/>
  <c r="A22" i="1"/>
  <c r="A23" i="1"/>
  <c r="A24" i="1"/>
  <c r="A25" i="1"/>
  <c r="A26" i="1"/>
  <c r="A27" i="1"/>
  <c r="A28" i="1"/>
  <c r="A29" i="1"/>
  <c r="A30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C5" i="12"/>
  <c r="C18" i="12"/>
  <c r="C9" i="12"/>
  <c r="C14" i="12"/>
  <c r="C10" i="12"/>
  <c r="C6" i="12"/>
  <c r="C17" i="12"/>
  <c r="C7" i="12"/>
  <c r="C13" i="12"/>
  <c r="C12" i="12"/>
  <c r="C19" i="12"/>
  <c r="C16" i="12"/>
  <c r="C11" i="12"/>
  <c r="C8" i="12"/>
  <c r="C15" i="12"/>
  <c r="A64" i="1" l="1"/>
  <c r="A51" i="1"/>
  <c r="A53" i="1"/>
  <c r="A69" i="1"/>
  <c r="A160" i="1"/>
  <c r="A194" i="1"/>
  <c r="A54" i="1"/>
  <c r="A161" i="1"/>
  <c r="A195" i="1"/>
  <c r="A97" i="1"/>
  <c r="A228" i="1"/>
  <c r="A136" i="1"/>
  <c r="A185" i="1"/>
  <c r="A186" i="1"/>
  <c r="A187" i="1"/>
  <c r="A98" i="1"/>
  <c r="A196" i="1"/>
  <c r="A197" i="1"/>
  <c r="A55" i="1"/>
  <c r="A137" i="1"/>
  <c r="A173" i="1"/>
  <c r="A70" i="1"/>
  <c r="A99" i="1"/>
  <c r="A100" i="1"/>
  <c r="A71" i="1"/>
  <c r="A72" i="1"/>
  <c r="A210" i="1"/>
  <c r="A211" i="1"/>
  <c r="A138" i="1"/>
  <c r="A73" i="1"/>
  <c r="A74" i="1"/>
  <c r="A101" i="1"/>
  <c r="A102" i="1"/>
  <c r="A212" i="1"/>
  <c r="A103" i="1"/>
  <c r="A104" i="1"/>
  <c r="A75" i="1"/>
  <c r="A188" i="1"/>
  <c r="A189" i="1"/>
  <c r="A105" i="1"/>
  <c r="A213" i="1"/>
  <c r="A106" i="1"/>
  <c r="A162" i="1"/>
  <c r="A174" i="1"/>
  <c r="A107" i="1"/>
  <c r="A76" i="1"/>
  <c r="A77" i="1"/>
  <c r="A108" i="1"/>
  <c r="A139" i="1"/>
  <c r="A214" i="1"/>
  <c r="A140" i="1"/>
  <c r="A215" i="1"/>
  <c r="A141" i="1"/>
  <c r="A175" i="1"/>
  <c r="A216" i="1"/>
  <c r="A229" i="1"/>
  <c r="A190" i="1"/>
  <c r="A163" i="1"/>
  <c r="A164" i="1"/>
  <c r="A56" i="1"/>
  <c r="A57" i="1"/>
  <c r="A165" i="1"/>
  <c r="A166" i="1"/>
  <c r="A78" i="1"/>
  <c r="A58" i="1"/>
  <c r="A79" i="1"/>
  <c r="A109" i="1"/>
  <c r="A142" i="1"/>
  <c r="A143" i="1"/>
  <c r="A176" i="1"/>
  <c r="A198" i="1"/>
  <c r="A167" i="1"/>
  <c r="A177" i="1"/>
  <c r="A59" i="1"/>
  <c r="A80" i="1"/>
  <c r="A199" i="1"/>
  <c r="A200" i="1"/>
  <c r="A81" i="1"/>
  <c r="A217" i="1"/>
  <c r="A178" i="1"/>
  <c r="A201" i="1"/>
  <c r="A218" i="1"/>
  <c r="A179" i="1"/>
  <c r="A82" i="1"/>
  <c r="A110" i="1"/>
  <c r="A111" i="1"/>
  <c r="A83" i="1"/>
  <c r="A112" i="1"/>
  <c r="A144" i="1"/>
  <c r="A231" i="1"/>
  <c r="A84" i="1"/>
  <c r="A113" i="1"/>
  <c r="A180" i="1"/>
  <c r="A202" i="1"/>
  <c r="A60" i="1"/>
  <c r="A85" i="1"/>
  <c r="A114" i="1"/>
  <c r="A86" i="1"/>
  <c r="A115" i="1"/>
  <c r="A203" i="1"/>
  <c r="A191" i="1"/>
  <c r="A116" i="1"/>
  <c r="A61" i="1"/>
  <c r="A230" i="1"/>
  <c r="A117" i="1"/>
  <c r="A118" i="1"/>
  <c r="A225" i="1"/>
  <c r="A226" i="1"/>
  <c r="A227" i="1"/>
  <c r="A62" i="1"/>
  <c r="A119" i="1"/>
  <c r="A204" i="1"/>
  <c r="A205" i="1"/>
  <c r="A145" i="1"/>
  <c r="A87" i="1"/>
  <c r="A146" i="1"/>
  <c r="A147" i="1"/>
  <c r="A148" i="1"/>
  <c r="A149" i="1"/>
  <c r="A88" i="1"/>
  <c r="A89" i="1"/>
  <c r="A120" i="1"/>
  <c r="A206" i="1"/>
  <c r="A219" i="1"/>
  <c r="A90" i="1"/>
  <c r="A168" i="1"/>
  <c r="A181" i="1"/>
  <c r="A150" i="1"/>
  <c r="A151" i="1"/>
  <c r="A121" i="1"/>
  <c r="A122" i="1"/>
  <c r="A123" i="1"/>
  <c r="A63" i="1"/>
  <c r="A124" i="1"/>
  <c r="A91" i="1"/>
  <c r="A125" i="1"/>
  <c r="A169" i="1"/>
  <c r="A126" i="1"/>
  <c r="A170" i="1"/>
  <c r="A152" i="1"/>
  <c r="A220" i="1"/>
  <c r="A153" i="1"/>
  <c r="A221" i="1"/>
  <c r="A222" i="1"/>
  <c r="A127" i="1"/>
  <c r="A192" i="1"/>
  <c r="A232" i="1"/>
  <c r="A65" i="1"/>
  <c r="A92" i="1"/>
  <c r="A128" i="1"/>
  <c r="A93" i="1"/>
  <c r="A154" i="1"/>
  <c r="A94" i="1"/>
  <c r="A95" i="1"/>
  <c r="A155" i="1"/>
  <c r="A156" i="1"/>
  <c r="A193" i="1"/>
  <c r="A207" i="1"/>
  <c r="A223" i="1"/>
  <c r="A171" i="1"/>
  <c r="A129" i="1"/>
  <c r="A130" i="1"/>
  <c r="A208" i="1"/>
  <c r="A224" i="1"/>
  <c r="A66" i="1"/>
  <c r="A131" i="1"/>
  <c r="A157" i="1"/>
  <c r="A67" i="1"/>
  <c r="A132" i="1"/>
  <c r="A68" i="1"/>
  <c r="A172" i="1"/>
  <c r="A182" i="1"/>
  <c r="A183" i="1"/>
  <c r="A133" i="1"/>
  <c r="A134" i="1"/>
  <c r="A158" i="1"/>
  <c r="A209" i="1"/>
  <c r="A159" i="1"/>
  <c r="A135" i="1"/>
  <c r="A184" i="1"/>
  <c r="A96" i="1"/>
  <c r="A52" i="1"/>
  <c r="C14" i="3"/>
  <c r="C19" i="3"/>
  <c r="C5" i="3"/>
  <c r="C15" i="3"/>
  <c r="C6" i="3"/>
  <c r="C11" i="3"/>
  <c r="C9" i="3"/>
  <c r="C17" i="3"/>
  <c r="C13" i="3"/>
  <c r="C18" i="3"/>
  <c r="C8" i="3"/>
  <c r="C10" i="3"/>
  <c r="C7" i="3"/>
  <c r="C12" i="3"/>
  <c r="C16" i="3"/>
</calcChain>
</file>

<file path=xl/sharedStrings.xml><?xml version="1.0" encoding="utf-8"?>
<sst xmlns="http://schemas.openxmlformats.org/spreadsheetml/2006/main" count="1606" uniqueCount="560">
  <si>
    <t>Data obertura</t>
  </si>
  <si>
    <t>Nº Expedient</t>
  </si>
  <si>
    <t>Procediment</t>
  </si>
  <si>
    <t>Sèrie documental</t>
  </si>
  <si>
    <t>UT responsable</t>
  </si>
  <si>
    <t>01/02/2022 14:16:54</t>
  </si>
  <si>
    <t xml:space="preserve">2022/202 29 GSTC </t>
  </si>
  <si>
    <t>Genèric Serveis Tècnics</t>
  </si>
  <si>
    <t>Comunicacions urbanístiques (Entrada genèrica)</t>
  </si>
  <si>
    <t>SERVEIS TÈCNICS</t>
  </si>
  <si>
    <t>01/06/2018 14:29:42</t>
  </si>
  <si>
    <t xml:space="preserve">2018/444 29 lomenor </t>
  </si>
  <si>
    <t>Llicències d'Obres Menors</t>
  </si>
  <si>
    <t>Llicències d'obres menors</t>
  </si>
  <si>
    <t>01/06/2021 20:19:35</t>
  </si>
  <si>
    <t xml:space="preserve">2021/759 29 GSTC </t>
  </si>
  <si>
    <t>01/07/2020 9:22:01</t>
  </si>
  <si>
    <t xml:space="preserve">2020/591 56 GMED </t>
  </si>
  <si>
    <t>Genèric Medi Ambient</t>
  </si>
  <si>
    <t>Expedients sancionadors en matèria d'animals (Entrada genèrica)</t>
  </si>
  <si>
    <t>SALUT PUBLICA</t>
  </si>
  <si>
    <t>01/12/2016 0:00:00</t>
  </si>
  <si>
    <t xml:space="preserve">2016/821 29 GSTC </t>
  </si>
  <si>
    <t>Control de tasques de manteniment d'infraestructures municipals</t>
  </si>
  <si>
    <t>01/12/2020 12:09:06</t>
  </si>
  <si>
    <t xml:space="preserve">2020/1218 6 GMED </t>
  </si>
  <si>
    <t>Planificació dels serveis de neteja i recollida selectiva</t>
  </si>
  <si>
    <t>MEDI AMBIENT</t>
  </si>
  <si>
    <t>02/02/2024 14:22:05</t>
  </si>
  <si>
    <t xml:space="preserve">2024/168 6 GMED </t>
  </si>
  <si>
    <t>Sol·licituds de serveis de neteja</t>
  </si>
  <si>
    <t>02/11/2021 13:57:13</t>
  </si>
  <si>
    <t xml:space="preserve">2021/1585 29 GSTC </t>
  </si>
  <si>
    <t>Construcció / manteniment d'infrastructura</t>
  </si>
  <si>
    <t>03/03/2021 12:46:32</t>
  </si>
  <si>
    <t xml:space="preserve">2021/254 6 GSTC </t>
  </si>
  <si>
    <t>Via pública</t>
  </si>
  <si>
    <t>03/08/2018 9:26:17</t>
  </si>
  <si>
    <t xml:space="preserve">2018/722 29 GSTC </t>
  </si>
  <si>
    <t>Registre d'activitats</t>
  </si>
  <si>
    <t>03/10/2018 13:04:39</t>
  </si>
  <si>
    <t xml:space="preserve">2018/888 55 GSEC </t>
  </si>
  <si>
    <t>Genèric Secretaria</t>
  </si>
  <si>
    <t xml:space="preserve">Respostes escrits Alcalde </t>
  </si>
  <si>
    <t>ALCALDIA</t>
  </si>
  <si>
    <t>04/01/2019 9:27:38</t>
  </si>
  <si>
    <t xml:space="preserve">2019/6 29 GSTC </t>
  </si>
  <si>
    <t>04/04/2023 13:55:34</t>
  </si>
  <si>
    <t xml:space="preserve">2023/514 29 GSTC </t>
  </si>
  <si>
    <t>04/05/2021 19:17:00</t>
  </si>
  <si>
    <t xml:space="preserve">2021/573 29 GSTC </t>
  </si>
  <si>
    <t>Consultes prèvies de classificació de l'activitat</t>
  </si>
  <si>
    <t>04/07/2023 9:08:06</t>
  </si>
  <si>
    <t xml:space="preserve">2023/992 29 GSTC </t>
  </si>
  <si>
    <t>Denúncies d'activitats</t>
  </si>
  <si>
    <t>04/11/2020 8:39:14</t>
  </si>
  <si>
    <t xml:space="preserve">2020/1110 34 GPET </t>
  </si>
  <si>
    <t>Genèric Promoció Eco i Turisme</t>
  </si>
  <si>
    <t>Queixes i reclamacions sobre consum</t>
  </si>
  <si>
    <t>PROMOCIÓ ECONÒMICA</t>
  </si>
  <si>
    <t>05/02/2021 16:20:41</t>
  </si>
  <si>
    <t xml:space="preserve">2021/149 55 GSTC </t>
  </si>
  <si>
    <t>05/04/2023 14:16:11</t>
  </si>
  <si>
    <t xml:space="preserve">2023/517 68 GPET </t>
  </si>
  <si>
    <t>CONSUM</t>
  </si>
  <si>
    <t>05/05/2015 0:00:00</t>
  </si>
  <si>
    <t xml:space="preserve">2015/343 6 GMED </t>
  </si>
  <si>
    <t>Plans d'acció ambiental</t>
  </si>
  <si>
    <t>05/08/2016 0:00:00</t>
  </si>
  <si>
    <t xml:space="preserve">2016/569 6 GMED </t>
  </si>
  <si>
    <t>05/08/2021 13:47:48</t>
  </si>
  <si>
    <t xml:space="preserve">2021/1210 29 GSTC </t>
  </si>
  <si>
    <t>Contractacions de subministraments (Entrada genèrica)</t>
  </si>
  <si>
    <t>05/08/2021 14:19:46</t>
  </si>
  <si>
    <t xml:space="preserve">2021/1211 29 GSTC </t>
  </si>
  <si>
    <t>Control de tasques de manteniment d'equipaments</t>
  </si>
  <si>
    <t>05/12/2019 13:44:40</t>
  </si>
  <si>
    <t xml:space="preserve">2019/1415 56 GSTC </t>
  </si>
  <si>
    <t>Neteja de parcel·les i solars</t>
  </si>
  <si>
    <t>06/03/2015 0:00:00</t>
  </si>
  <si>
    <t xml:space="preserve">2015/192 29 GSTC </t>
  </si>
  <si>
    <t>06/04/2016 0:00:00</t>
  </si>
  <si>
    <t xml:space="preserve">2016/312 29 GSTC </t>
  </si>
  <si>
    <t>06/04/2017 0:00:00</t>
  </si>
  <si>
    <t xml:space="preserve">2017/272 6 GMED </t>
  </si>
  <si>
    <t>06/04/2020 11:06:41</t>
  </si>
  <si>
    <t xml:space="preserve">2020/304 55 GSTC </t>
  </si>
  <si>
    <t>06/04/2020 12:20:25</t>
  </si>
  <si>
    <t xml:space="preserve">2020/305 55 GSTC </t>
  </si>
  <si>
    <t>06/05/2022 10:08:36</t>
  </si>
  <si>
    <t xml:space="preserve">2022/704 29 GSTC </t>
  </si>
  <si>
    <t>06/07/2022 10:26:16</t>
  </si>
  <si>
    <t xml:space="preserve">2022/1030 6 GMED </t>
  </si>
  <si>
    <t>06/10/2020 10:43:27</t>
  </si>
  <si>
    <t xml:space="preserve">2020/1017 29 GSTC </t>
  </si>
  <si>
    <t>07/02/2022 11:05:29</t>
  </si>
  <si>
    <t xml:space="preserve">2022/229 6 GMED </t>
  </si>
  <si>
    <t>Recollida d'escombraries</t>
  </si>
  <si>
    <t>07/07/2021 9:02:37</t>
  </si>
  <si>
    <t xml:space="preserve">2021/1082 29 GSTC </t>
  </si>
  <si>
    <t>07/07/2022 15:12:58</t>
  </si>
  <si>
    <t xml:space="preserve">2022/1038 6 GSTC </t>
  </si>
  <si>
    <t>07/07/2023 12:59:26</t>
  </si>
  <si>
    <t xml:space="preserve">2023/1029 29 GSTC </t>
  </si>
  <si>
    <t>Gestió del servei d'aigües</t>
  </si>
  <si>
    <t>07/10/2010 0:00:00</t>
  </si>
  <si>
    <t xml:space="preserve">2010/1108 29 INCIDEN </t>
  </si>
  <si>
    <t>Incidències via pública i equipaments</t>
  </si>
  <si>
    <t>08/02/2023 14:19:56</t>
  </si>
  <si>
    <t xml:space="preserve">2023/220 29 GSTC </t>
  </si>
  <si>
    <t>08/03/2017 0:00:00</t>
  </si>
  <si>
    <t xml:space="preserve">2017/195 6 GMED </t>
  </si>
  <si>
    <t>08/03/2021 11:35:50</t>
  </si>
  <si>
    <t xml:space="preserve">2021/266 29 GSTC </t>
  </si>
  <si>
    <t>08/04/2015 0:00:00</t>
  </si>
  <si>
    <t xml:space="preserve">2015/257 6 GMED </t>
  </si>
  <si>
    <t>08/05/2015 0:00:00</t>
  </si>
  <si>
    <t xml:space="preserve">2015/346 6 GMED </t>
  </si>
  <si>
    <t>08/05/2020 14:20:56</t>
  </si>
  <si>
    <t xml:space="preserve">2020/355 29 GSTC </t>
  </si>
  <si>
    <t>08/10/2015 0:00:00</t>
  </si>
  <si>
    <t xml:space="preserve">2015/709 6 GMED </t>
  </si>
  <si>
    <t>09/03/2020 7:57:36</t>
  </si>
  <si>
    <t xml:space="preserve">2020/244 6 GSTC </t>
  </si>
  <si>
    <t>09/04/2019 8:34:42</t>
  </si>
  <si>
    <t xml:space="preserve">2019/404 56 GMED </t>
  </si>
  <si>
    <t>Gestió de la recollida d'animals abandonats o de mesures alternatives</t>
  </si>
  <si>
    <t>09/04/2021 12:43:16</t>
  </si>
  <si>
    <t xml:space="preserve">2021/434 29 GSTC </t>
  </si>
  <si>
    <t>09/09/2019 13:10:58</t>
  </si>
  <si>
    <t xml:space="preserve">2019/1009 1 GSEC </t>
  </si>
  <si>
    <t>SECRETARIA</t>
  </si>
  <si>
    <t>09/09/2021 18:43:33</t>
  </si>
  <si>
    <t xml:space="preserve">2021/1273 29 GSTC </t>
  </si>
  <si>
    <t>10/01/2022 11:25:09</t>
  </si>
  <si>
    <t xml:space="preserve">2022/13 29 GSTC </t>
  </si>
  <si>
    <t>10/02/2021 12:49:42</t>
  </si>
  <si>
    <t xml:space="preserve">2021/156 6 GSTC </t>
  </si>
  <si>
    <t>10/02/2023 12:39:13</t>
  </si>
  <si>
    <t xml:space="preserve">2023/225 29 GSTC </t>
  </si>
  <si>
    <t>10/03/2021 11:17:57</t>
  </si>
  <si>
    <t xml:space="preserve">2021/280 29 GSTC </t>
  </si>
  <si>
    <t>Construcció / manteniment d'enllumenat</t>
  </si>
  <si>
    <t>10/05/2021 13:02:49</t>
  </si>
  <si>
    <t xml:space="preserve">2021/594 29 GSTC </t>
  </si>
  <si>
    <t>Construcció / manteniment de clavegueram</t>
  </si>
  <si>
    <t>10/05/2021 8:30:25</t>
  </si>
  <si>
    <t xml:space="preserve">2021/589 29 GSTC </t>
  </si>
  <si>
    <t>10/06/2020 8:11:43</t>
  </si>
  <si>
    <t xml:space="preserve">2020/446 56 GMED </t>
  </si>
  <si>
    <t>10/09/2020 13:50:58</t>
  </si>
  <si>
    <t xml:space="preserve">2020/894 29 GSTC </t>
  </si>
  <si>
    <t>10/10/2018 14:22:53</t>
  </si>
  <si>
    <t xml:space="preserve">2018/925 56 GMED </t>
  </si>
  <si>
    <t>10/10/2019 18:08:29</t>
  </si>
  <si>
    <t xml:space="preserve">2019/1168 29 GSTC </t>
  </si>
  <si>
    <t>11/01/2022 18:02:29</t>
  </si>
  <si>
    <t xml:space="preserve">2022/26 29 GSTC </t>
  </si>
  <si>
    <t>11/02/2015 0:00:00</t>
  </si>
  <si>
    <t xml:space="preserve">2015/134 6 GMED </t>
  </si>
  <si>
    <t>11/03/2016 0:00:00</t>
  </si>
  <si>
    <t xml:space="preserve">2016/270 29 GSTC </t>
  </si>
  <si>
    <t>11/05/2021 8:44:38</t>
  </si>
  <si>
    <t xml:space="preserve">2021/600 6 GSTC </t>
  </si>
  <si>
    <t>Construcció / manteniment de jardins, parcs, arbrat i platges</t>
  </si>
  <si>
    <t>11/07/2022 14:35:21</t>
  </si>
  <si>
    <t xml:space="preserve">2022/1052 29 GSTC </t>
  </si>
  <si>
    <t>11/08/2022 12:58:16</t>
  </si>
  <si>
    <t xml:space="preserve">2022/1171 34 GSEC </t>
  </si>
  <si>
    <t>11/11/2020 11:51:27</t>
  </si>
  <si>
    <t xml:space="preserve">2020/1139 29 GSTC </t>
  </si>
  <si>
    <t>11/11/2020 12:07:33</t>
  </si>
  <si>
    <t xml:space="preserve">2020/1141 29 GSTC </t>
  </si>
  <si>
    <t>11/11/2020 12:12:08</t>
  </si>
  <si>
    <t xml:space="preserve">2020/1142 29 GSTC </t>
  </si>
  <si>
    <t>11/11/2020 13:08:12</t>
  </si>
  <si>
    <t xml:space="preserve">2020/1143 29 GSTC </t>
  </si>
  <si>
    <t>11/11/2022 12:46:26</t>
  </si>
  <si>
    <t xml:space="preserve">2022/1595 29 GSTC </t>
  </si>
  <si>
    <t>12/03/2020 9:26:13</t>
  </si>
  <si>
    <t xml:space="preserve">2020/258 6 GMED </t>
  </si>
  <si>
    <t>12/12/2016 0:00:00</t>
  </si>
  <si>
    <t xml:space="preserve">2016/852 6 GMED </t>
  </si>
  <si>
    <t>13/01/2016 0:00:00</t>
  </si>
  <si>
    <t xml:space="preserve">2016/278 29 GSTC </t>
  </si>
  <si>
    <t>13/04/2021 10:37:31</t>
  </si>
  <si>
    <t xml:space="preserve">2021/446 29 GSTC </t>
  </si>
  <si>
    <t>Expedients d'entitats i associacions del municipi</t>
  </si>
  <si>
    <t>13/04/2023 9:48:31</t>
  </si>
  <si>
    <t xml:space="preserve">2023/537 68 GPET </t>
  </si>
  <si>
    <t>13/10/2014 0:00:00</t>
  </si>
  <si>
    <t xml:space="preserve">2014/115 6 GMED </t>
  </si>
  <si>
    <t xml:space="preserve">2014/114 6 GMED </t>
  </si>
  <si>
    <t>13/11/2014 0:00:00</t>
  </si>
  <si>
    <t xml:space="preserve">2014/237 6 GMED </t>
  </si>
  <si>
    <t>14/01/2021 11:59:59</t>
  </si>
  <si>
    <t xml:space="preserve">2021/36 29 GSTC </t>
  </si>
  <si>
    <t>14/01/2021 18:59:45</t>
  </si>
  <si>
    <t xml:space="preserve">2021/42 29 GSTC </t>
  </si>
  <si>
    <t>14/02/2012 0:00:00</t>
  </si>
  <si>
    <t xml:space="preserve">2012/173 29 INCIDEN </t>
  </si>
  <si>
    <t>14/03/2023 13:52:44</t>
  </si>
  <si>
    <t xml:space="preserve">2023/396 68 GPET </t>
  </si>
  <si>
    <t>14/05/2021 8:40:14</t>
  </si>
  <si>
    <t xml:space="preserve">2021/624 29 GSTC </t>
  </si>
  <si>
    <t>14/07/2017 0:00:00</t>
  </si>
  <si>
    <t xml:space="preserve">2017/587 29 GSTC </t>
  </si>
  <si>
    <t>14/09/2016 0:00:00</t>
  </si>
  <si>
    <t xml:space="preserve">2016/652 6 GMED </t>
  </si>
  <si>
    <t>14/12/2021 9:26:57</t>
  </si>
  <si>
    <t xml:space="preserve">2021/1781 34 GPET </t>
  </si>
  <si>
    <t>15/02/2022 12:31:53</t>
  </si>
  <si>
    <t xml:space="preserve">2022/283 29 GSTC </t>
  </si>
  <si>
    <t>15/03/2021 14:20:41</t>
  </si>
  <si>
    <t xml:space="preserve">2021/307 29 GSTC </t>
  </si>
  <si>
    <t>15/03/2022 14:15:49</t>
  </si>
  <si>
    <t xml:space="preserve">2022/452 56 GMED </t>
  </si>
  <si>
    <t>Cens d'animals domèstics</t>
  </si>
  <si>
    <t>15/06/2023 9:47:31</t>
  </si>
  <si>
    <t xml:space="preserve">2023/891 6 GMED </t>
  </si>
  <si>
    <t>Plagues urbanes (Entrada genèrica)</t>
  </si>
  <si>
    <t>15/07/2016 0:00:00</t>
  </si>
  <si>
    <t xml:space="preserve">2016/539 29 GSTC </t>
  </si>
  <si>
    <t>16/01/2018 0:00:00</t>
  </si>
  <si>
    <t xml:space="preserve">2018/41 29 GSTC </t>
  </si>
  <si>
    <t>16/06/2021 13:43:35</t>
  </si>
  <si>
    <t xml:space="preserve">2021/898 29 GSTC </t>
  </si>
  <si>
    <t>16/08/2022 13:44:49</t>
  </si>
  <si>
    <t xml:space="preserve">2022/1181 29 GSTC </t>
  </si>
  <si>
    <t>16/11/2010 0:00:00</t>
  </si>
  <si>
    <t xml:space="preserve">2010/1276 29 INCIDEN </t>
  </si>
  <si>
    <t>16/11/2020 14:59:46</t>
  </si>
  <si>
    <t xml:space="preserve">2020/1164 29 GSTC </t>
  </si>
  <si>
    <t>17/03/2021 14:46:46</t>
  </si>
  <si>
    <t xml:space="preserve">2021/329 29 GSTC </t>
  </si>
  <si>
    <t>Actuacions d'escasa entitat (obres municipals)</t>
  </si>
  <si>
    <t>17/05/2022 13:11:40</t>
  </si>
  <si>
    <t xml:space="preserve">2022/770 29 GSTC </t>
  </si>
  <si>
    <t>17/09/2021 10:19:04</t>
  </si>
  <si>
    <t xml:space="preserve">2021/1318 13 GSPT </t>
  </si>
  <si>
    <t>Genèric Esports</t>
  </si>
  <si>
    <t>Organització d'activitats esportives</t>
  </si>
  <si>
    <t>ESPORTS</t>
  </si>
  <si>
    <t>17/09/2021 9:29:01</t>
  </si>
  <si>
    <t xml:space="preserve">2021/1314 29 GSTC </t>
  </si>
  <si>
    <t>17/10/2022 12:53:29</t>
  </si>
  <si>
    <t xml:space="preserve">2022/1443 34 GPET </t>
  </si>
  <si>
    <t>17/12/2018 9:13:05</t>
  </si>
  <si>
    <t xml:space="preserve">2018/1152 6 GMED </t>
  </si>
  <si>
    <t>18/02/2015 0:00:00</t>
  </si>
  <si>
    <t xml:space="preserve">2015/137 6 GMED </t>
  </si>
  <si>
    <t>18/02/2016 0:00:00</t>
  </si>
  <si>
    <t xml:space="preserve">2016/132 6 GMED </t>
  </si>
  <si>
    <t>18/05/2018 7:51:26</t>
  </si>
  <si>
    <t xml:space="preserve">2018/367 6 GMED </t>
  </si>
  <si>
    <t>18/06/2015 0:00:00</t>
  </si>
  <si>
    <t xml:space="preserve">2015/477 6 GMED </t>
  </si>
  <si>
    <t>18/07/2022 13:40:58</t>
  </si>
  <si>
    <t xml:space="preserve">2022/1093 29 GSTC </t>
  </si>
  <si>
    <t>19/04/2016 0:00:00</t>
  </si>
  <si>
    <t xml:space="preserve">2016/288 6 GMED </t>
  </si>
  <si>
    <t xml:space="preserve">2016/289 6 GMED </t>
  </si>
  <si>
    <t>19/04/2022 11:43:48</t>
  </si>
  <si>
    <t xml:space="preserve">2022/625 29 GSTC </t>
  </si>
  <si>
    <t>19/06/2023 13:25:18</t>
  </si>
  <si>
    <t xml:space="preserve">2023/909 29 GSTC </t>
  </si>
  <si>
    <t>19/07/2018 16:26:18</t>
  </si>
  <si>
    <t xml:space="preserve">2018/676 6 GMED </t>
  </si>
  <si>
    <t>Campanyes de prevenció d'incendis</t>
  </si>
  <si>
    <t>19/07/2019 9:45:23</t>
  </si>
  <si>
    <t xml:space="preserve">2019/889 29 GSTC </t>
  </si>
  <si>
    <t>19/10/2016 0:00:00</t>
  </si>
  <si>
    <t xml:space="preserve">2016/702 29 GSTC </t>
  </si>
  <si>
    <t>19/10/2018 7:57:53</t>
  </si>
  <si>
    <t xml:space="preserve">2018/955 6 GMED </t>
  </si>
  <si>
    <t>19/11/2020 11:35:08</t>
  </si>
  <si>
    <t xml:space="preserve">2020/1178 29 GSTC </t>
  </si>
  <si>
    <t>19/11/2020 17:45:55</t>
  </si>
  <si>
    <t xml:space="preserve">2020/1183 29 GSTC </t>
  </si>
  <si>
    <t>20/01/2021 8:36:35</t>
  </si>
  <si>
    <t xml:space="preserve">2021/60 29 GSTC </t>
  </si>
  <si>
    <t>20/01/2022 12:50:57</t>
  </si>
  <si>
    <t xml:space="preserve">2022/105 29 GSTC </t>
  </si>
  <si>
    <t>20/04/2023 8:46:29</t>
  </si>
  <si>
    <t xml:space="preserve">2023/587 29 GSTC </t>
  </si>
  <si>
    <t>20/05/2022 8:56:23</t>
  </si>
  <si>
    <t xml:space="preserve">2022/791 6 GMED </t>
  </si>
  <si>
    <t>20/09/2019 12:31:10</t>
  </si>
  <si>
    <t xml:space="preserve">2019/1052 29 GSTC </t>
  </si>
  <si>
    <t>20/11/2019 14:02:14</t>
  </si>
  <si>
    <t xml:space="preserve">2019/1366 6 GSTC </t>
  </si>
  <si>
    <t>21/02/2023 14:15:32</t>
  </si>
  <si>
    <t xml:space="preserve">2023/284 68 GPET </t>
  </si>
  <si>
    <t>21/02/2023 14:18:52</t>
  </si>
  <si>
    <t xml:space="preserve">2023/285 68 GPET </t>
  </si>
  <si>
    <t>21/03/2019 12:09:15</t>
  </si>
  <si>
    <t xml:space="preserve">2019/332 6 GMED </t>
  </si>
  <si>
    <t>21/03/2019 13:00:59</t>
  </si>
  <si>
    <t xml:space="preserve">2019/334 6 GMED </t>
  </si>
  <si>
    <t>21/04/2017 0:00:00</t>
  </si>
  <si>
    <t xml:space="preserve">2017/296 6 GMED </t>
  </si>
  <si>
    <t>21/05/2012 0:00:00</t>
  </si>
  <si>
    <t xml:space="preserve">2012/530 29 INCIDEN </t>
  </si>
  <si>
    <t>21/07/2015 0:00:00</t>
  </si>
  <si>
    <t xml:space="preserve">2015/559 29 GSTC </t>
  </si>
  <si>
    <t>21/09/2018 8:15:34</t>
  </si>
  <si>
    <t xml:space="preserve">2018/824 6 GMED </t>
  </si>
  <si>
    <t>21/09/2020 13:20:56</t>
  </si>
  <si>
    <t xml:space="preserve">2020/955 55 GSTC </t>
  </si>
  <si>
    <t>21/10/2015 0:00:00</t>
  </si>
  <si>
    <t xml:space="preserve">2015/722 6 GMED </t>
  </si>
  <si>
    <t>21/10/2020 14:33:01</t>
  </si>
  <si>
    <t xml:space="preserve">2020/1062 29 GSTC </t>
  </si>
  <si>
    <t>Gestió d'equipaments culturals, esportius i de lleure (Entrada genèrica)</t>
  </si>
  <si>
    <t>22/06/2015 0:00:00</t>
  </si>
  <si>
    <t xml:space="preserve">2015/489 6 GMED </t>
  </si>
  <si>
    <t>22/07/2020 10:13:28</t>
  </si>
  <si>
    <t xml:space="preserve">2020/776 55 GSTC </t>
  </si>
  <si>
    <t>23/04/2021 8:58:39</t>
  </si>
  <si>
    <t xml:space="preserve">2021/510 29 GSTC </t>
  </si>
  <si>
    <t>23/05/2022 13:33:27</t>
  </si>
  <si>
    <t xml:space="preserve">2022/797 29 GSTC </t>
  </si>
  <si>
    <t>23/05/2022 13:57:22</t>
  </si>
  <si>
    <t xml:space="preserve">2022/799 29 GSTC </t>
  </si>
  <si>
    <t>23/06/2021 9:29:56</t>
  </si>
  <si>
    <t xml:space="preserve">2021/961 29 GSTC </t>
  </si>
  <si>
    <t>23/07/2018 9:07:52</t>
  </si>
  <si>
    <t xml:space="preserve">2018/682 6 GSTC </t>
  </si>
  <si>
    <t>23/07/2019 8:50:54</t>
  </si>
  <si>
    <t xml:space="preserve">2019/894 6 GMED </t>
  </si>
  <si>
    <t>23/09/2021 11:14:32</t>
  </si>
  <si>
    <t xml:space="preserve">2021/1361 29 GSTC </t>
  </si>
  <si>
    <t>23/10/2015 0:00:00</t>
  </si>
  <si>
    <t xml:space="preserve">2015/724 6 GMED </t>
  </si>
  <si>
    <t>24/05/2021 12:15:47</t>
  </si>
  <si>
    <t xml:space="preserve">2021/693 29 GSTC </t>
  </si>
  <si>
    <t>24/07/2017 0:00:00</t>
  </si>
  <si>
    <t xml:space="preserve">2017/610 29 GSTC </t>
  </si>
  <si>
    <t xml:space="preserve">2017/586 6 GMED </t>
  </si>
  <si>
    <t>24/11/2022 10:46:33</t>
  </si>
  <si>
    <t xml:space="preserve">2022/1659 29 GSTC </t>
  </si>
  <si>
    <t>25/05/2021 11:57:55</t>
  </si>
  <si>
    <t xml:space="preserve">2021/703 29 GSTC </t>
  </si>
  <si>
    <t>25/05/2021 19:07:17</t>
  </si>
  <si>
    <t xml:space="preserve">2021/709 29 GSTC </t>
  </si>
  <si>
    <t>Verificació i control d'activitats (Entrada genèrica)</t>
  </si>
  <si>
    <t>25/08/2015 0:00:00</t>
  </si>
  <si>
    <t xml:space="preserve">2015/597 6 GMED </t>
  </si>
  <si>
    <t>25/08/2021 9:47:27</t>
  </si>
  <si>
    <t xml:space="preserve">2021/1227 29 GSTC </t>
  </si>
  <si>
    <t>26/01/2021 13:49:28</t>
  </si>
  <si>
    <t xml:space="preserve">2021/102 29 GSTC </t>
  </si>
  <si>
    <t>Informació al consumidor</t>
  </si>
  <si>
    <t>26/05/2022 14:02:12</t>
  </si>
  <si>
    <t xml:space="preserve">2022/817 7 GSOS </t>
  </si>
  <si>
    <t>Genèric Serveis Socials</t>
  </si>
  <si>
    <t>Expedients personals i familiars generats per benestar social</t>
  </si>
  <si>
    <t>SERVEIS SOCIALS</t>
  </si>
  <si>
    <t>26/10/2022 14:02:10</t>
  </si>
  <si>
    <t xml:space="preserve">2022/1515 29 GSTC </t>
  </si>
  <si>
    <t>26/11/2020 13:23:44</t>
  </si>
  <si>
    <t xml:space="preserve">2020/1207 55 GSTC </t>
  </si>
  <si>
    <t>27/04/2015 0:00:00</t>
  </si>
  <si>
    <t xml:space="preserve">2015/302 6 GMED </t>
  </si>
  <si>
    <t xml:space="preserve">2015/301 6 GMED </t>
  </si>
  <si>
    <t>27/04/2022 13:31:43</t>
  </si>
  <si>
    <t xml:space="preserve">2022/669 6 GMED </t>
  </si>
  <si>
    <t>27/06/2022 8:10:55</t>
  </si>
  <si>
    <t xml:space="preserve">2022/958 1 GMED </t>
  </si>
  <si>
    <t>27/07/2021 8:45:18</t>
  </si>
  <si>
    <t xml:space="preserve">2021/1175 29 GSTC </t>
  </si>
  <si>
    <t>28/01/2021 17:28:21</t>
  </si>
  <si>
    <t xml:space="preserve">2021/115 29 GSTC </t>
  </si>
  <si>
    <t>28/01/2022 10:51:07</t>
  </si>
  <si>
    <t xml:space="preserve">2022/180 29 GSTC </t>
  </si>
  <si>
    <t>28/05/2018 14:23:29</t>
  </si>
  <si>
    <t xml:space="preserve">2018/401 29 GSTC </t>
  </si>
  <si>
    <t>28/09/2020 0:00:00</t>
  </si>
  <si>
    <t xml:space="preserve">2020/981 29 GSTC </t>
  </si>
  <si>
    <t>28/09/2023 11:31:47</t>
  </si>
  <si>
    <t xml:space="preserve">2023/1320 29 GSTC </t>
  </si>
  <si>
    <t>28/12/2016 0:00:00</t>
  </si>
  <si>
    <t xml:space="preserve">2016/880 29 GSTC </t>
  </si>
  <si>
    <t xml:space="preserve">2016/879 29 GSTC </t>
  </si>
  <si>
    <t>29/03/2021 11:10:18</t>
  </si>
  <si>
    <t xml:space="preserve">2021/389 6 GMED </t>
  </si>
  <si>
    <t>29/06/2017 0:00:00</t>
  </si>
  <si>
    <t xml:space="preserve">2017/530 6 GMED </t>
  </si>
  <si>
    <t xml:space="preserve">2017/529 6 GMED </t>
  </si>
  <si>
    <t xml:space="preserve">2017/531 6 GMED </t>
  </si>
  <si>
    <t>29/06/2020 14:11:35</t>
  </si>
  <si>
    <t xml:space="preserve">2020/571 29 GSTC </t>
  </si>
  <si>
    <t>Comunicacions prèvies a l'execució d'obres (assabentat)</t>
  </si>
  <si>
    <t>29/07/2013 0:00:00</t>
  </si>
  <si>
    <t xml:space="preserve">2013/457 29 INCIDEN </t>
  </si>
  <si>
    <t>29/09/2021 10:54:32</t>
  </si>
  <si>
    <t xml:space="preserve">2021/1385 6 GMED </t>
  </si>
  <si>
    <t>29/11/2016 0:00:00</t>
  </si>
  <si>
    <t xml:space="preserve">2016/798 29 GSTC </t>
  </si>
  <si>
    <t>30/05/2019 16:47:12</t>
  </si>
  <si>
    <t xml:space="preserve">2019/628 6 GMED </t>
  </si>
  <si>
    <t>30/06/2023 13:14:08</t>
  </si>
  <si>
    <t xml:space="preserve">2023/987 29 GSTC </t>
  </si>
  <si>
    <t>30/08/2016 0:00:00</t>
  </si>
  <si>
    <t xml:space="preserve">2016/636 29 GSTC </t>
  </si>
  <si>
    <t>30/09/2019 9:51:01</t>
  </si>
  <si>
    <t xml:space="preserve">2019/1117 6 GMED </t>
  </si>
  <si>
    <t>30/09/2022 14:37:14</t>
  </si>
  <si>
    <t xml:space="preserve">2022/1376 56 GMED </t>
  </si>
  <si>
    <t>31/01/2023 11:55:18</t>
  </si>
  <si>
    <t xml:space="preserve">2023/176 29 GSTC </t>
  </si>
  <si>
    <t>31/01/2023 11:57:25</t>
  </si>
  <si>
    <t xml:space="preserve">2023/177 29 GSTC </t>
  </si>
  <si>
    <t>any</t>
  </si>
  <si>
    <t>(Tot)</t>
  </si>
  <si>
    <t>Etiquetes de fila</t>
  </si>
  <si>
    <t>Total general</t>
  </si>
  <si>
    <t>Recompte de UT responsable</t>
  </si>
  <si>
    <t>Neteja</t>
  </si>
  <si>
    <t>Consum</t>
  </si>
  <si>
    <t>Activitats</t>
  </si>
  <si>
    <t>Urbanisme</t>
  </si>
  <si>
    <t>Animals</t>
  </si>
  <si>
    <t>Residus</t>
  </si>
  <si>
    <t>Serveis Socials</t>
  </si>
  <si>
    <t>Enllumenat</t>
  </si>
  <si>
    <t>Infraestructures</t>
  </si>
  <si>
    <t>Esports</t>
  </si>
  <si>
    <t>Entitats</t>
  </si>
  <si>
    <t>Servei d'aigua</t>
  </si>
  <si>
    <t>Alcaldia</t>
  </si>
  <si>
    <t>Acció Ambiental</t>
  </si>
  <si>
    <t>Classificació</t>
  </si>
  <si>
    <t>Recompte de Classificació</t>
  </si>
  <si>
    <t>Resposta</t>
  </si>
  <si>
    <t>Finalitzada</t>
  </si>
  <si>
    <t>En tràmit</t>
  </si>
  <si>
    <t>27/11/2024 12:18:38</t>
  </si>
  <si>
    <t xml:space="preserve">2024/1416 29 GSTC </t>
  </si>
  <si>
    <t>20/11/2024 12:18:02</t>
  </si>
  <si>
    <t xml:space="preserve">2024/1388 29 GSTC </t>
  </si>
  <si>
    <t>06/11/2024 12:36:26</t>
  </si>
  <si>
    <t xml:space="preserve">2024/1311 29 GSTC </t>
  </si>
  <si>
    <t>22/08/2024 8:33:02</t>
  </si>
  <si>
    <t xml:space="preserve">2024/1003 6 GMED </t>
  </si>
  <si>
    <t>21/08/2024 8:20:09</t>
  </si>
  <si>
    <t xml:space="preserve">2024/996 6 GMED </t>
  </si>
  <si>
    <t>20/08/2024 10:00:10</t>
  </si>
  <si>
    <t xml:space="preserve">2024/992 6 GMED </t>
  </si>
  <si>
    <t>06/08/2024 10:34:41</t>
  </si>
  <si>
    <t xml:space="preserve">2024/969 34 GSTC </t>
  </si>
  <si>
    <t>21/06/2024 10:57:08</t>
  </si>
  <si>
    <t xml:space="preserve">2024/791 34 GSTC </t>
  </si>
  <si>
    <t>23/04/2024 11:22:41</t>
  </si>
  <si>
    <t xml:space="preserve">2024/541 34 GPET </t>
  </si>
  <si>
    <t>15/04/2024 12:24:25</t>
  </si>
  <si>
    <t xml:space="preserve">2024/505 34 GPET </t>
  </si>
  <si>
    <t>21/02/2024 12:35:11</t>
  </si>
  <si>
    <t xml:space="preserve">2024/264 34 GSTC </t>
  </si>
  <si>
    <t>20/02/2024 12:13:57</t>
  </si>
  <si>
    <t xml:space="preserve">2024/257 29 GSTC </t>
  </si>
  <si>
    <t>25/10/2024 15:07:55</t>
  </si>
  <si>
    <t xml:space="preserve">2024/1277 29 GSTC </t>
  </si>
  <si>
    <t>19/10/2024 16:41:14</t>
  </si>
  <si>
    <t xml:space="preserve">2024/1241 29 GSTC </t>
  </si>
  <si>
    <t>14/10/2024 8:45:03</t>
  </si>
  <si>
    <t xml:space="preserve">2024/1202 29 GSTC </t>
  </si>
  <si>
    <t>10/10/2024 18:45:25</t>
  </si>
  <si>
    <t xml:space="preserve">2024/1197 29 GSTC </t>
  </si>
  <si>
    <t>08/10/2024 13:26:58</t>
  </si>
  <si>
    <t xml:space="preserve">2024/1181 34 GPET </t>
  </si>
  <si>
    <t>07/10/2024 11:44:56</t>
  </si>
  <si>
    <t xml:space="preserve">2024/1166 29 GSTC </t>
  </si>
  <si>
    <t>27/09/2024 13:17:50</t>
  </si>
  <si>
    <t xml:space="preserve">2024/1137 29 GSTC </t>
  </si>
  <si>
    <t>27/11/2024 10:23:22</t>
  </si>
  <si>
    <t xml:space="preserve">2024/1415 6 GMED </t>
  </si>
  <si>
    <t>20/11/2025 17:55:17</t>
  </si>
  <si>
    <t xml:space="preserve">2025/1395 6 GSTC </t>
  </si>
  <si>
    <t>Cm Can Brunomestre - Queixa sobre manca de vorera, deixalles i herbes</t>
  </si>
  <si>
    <t>13/11/2025 10:06:12</t>
  </si>
  <si>
    <t xml:space="preserve">2025/1348 68 GPET </t>
  </si>
  <si>
    <t>QUEIXA relativa a consum</t>
  </si>
  <si>
    <t>03/11/2025 11:26:31</t>
  </si>
  <si>
    <t xml:space="preserve">2025/1308 6 GMED </t>
  </si>
  <si>
    <t>QUEIXA relativa a mal estat del camp situat al carrer Sant Cristòfol, 4</t>
  </si>
  <si>
    <t>02/10/2025 12:25:26</t>
  </si>
  <si>
    <t xml:space="preserve">2025/1162 29 GSTC </t>
  </si>
  <si>
    <t>Queixa talls subministrament piscines Pinedes Castellet</t>
  </si>
  <si>
    <t>26/09/2025 8:51:57</t>
  </si>
  <si>
    <t xml:space="preserve">2025/1124 29 GSTC </t>
  </si>
  <si>
    <t>AULA I1_QUEIXA</t>
  </si>
  <si>
    <t>25/09/2025 13:39:24</t>
  </si>
  <si>
    <t xml:space="preserve">2025/1115 13 GSPT </t>
  </si>
  <si>
    <t>Queixa abonaments i manteniment piscina estiu 2025</t>
  </si>
  <si>
    <t>20/08/2025 8:53:35</t>
  </si>
  <si>
    <t xml:space="preserve">2025/989 29 GSTC </t>
  </si>
  <si>
    <t>QUEIXA relativa a autocaravana mal estacionada al Camí de Can Vidal i queixa per està pintat de groc el carrer Tudó, 3</t>
  </si>
  <si>
    <t>20/08/2025 8:22:29</t>
  </si>
  <si>
    <t xml:space="preserve">2025/987 29 GSTC </t>
  </si>
  <si>
    <t>QUEIXA relativa a vehicles que passen a gran velocitat al Camí Antic de Granollers</t>
  </si>
  <si>
    <t>05/08/2025 9:55:16</t>
  </si>
  <si>
    <t xml:space="preserve">2025/974 29 GSTC </t>
  </si>
  <si>
    <t>Sol·licitud queixa obres tanca veí sense llicència.</t>
  </si>
  <si>
    <t>27/06/2025 8:58:53</t>
  </si>
  <si>
    <t xml:space="preserve">2025/812 6 GMED </t>
  </si>
  <si>
    <t>INS.GENÈRICA relativa a Queixa sobre uns gossos que estan a Can Joando que han matat a la meva gata, m'han increpat quan vaig en bicicleta</t>
  </si>
  <si>
    <t>27/06/2025 8:51:14</t>
  </si>
  <si>
    <t xml:space="preserve">2025/810 6 GSTC </t>
  </si>
  <si>
    <t>QUEIXA relativa a a vegetació molesta a La Campinya</t>
  </si>
  <si>
    <t>19/06/2025 8:52:09</t>
  </si>
  <si>
    <t xml:space="preserve">2025/784 15 GPOL </t>
  </si>
  <si>
    <t>INS.GENÈRICA relativa a queixa de jovent embrutant, fent soroll i fumant substàncies a la Plaça de Can Torras</t>
  </si>
  <si>
    <t>Genèric Policia Local</t>
  </si>
  <si>
    <t>POLICIA</t>
  </si>
  <si>
    <t>17/06/2025 11:58:33</t>
  </si>
  <si>
    <t xml:space="preserve">2025/763 6 GMED </t>
  </si>
  <si>
    <t>QUEIXA relativa a l'estat del jardí, veí del Carrer Andalusia 20</t>
  </si>
  <si>
    <t>20/03/2025 10:37:37</t>
  </si>
  <si>
    <t xml:space="preserve">2025/392 29 GSTC </t>
  </si>
  <si>
    <t>C/ JOSEP TARRADELLAS, 25-27_Queixa per soroll excessiu de bomba de calor-Exp. 25-T0051 Gene</t>
  </si>
  <si>
    <t>28/01/2025 10:02:40</t>
  </si>
  <si>
    <t xml:space="preserve">2025/149 29 GSTC </t>
  </si>
  <si>
    <t>C/DE LA FONT DE SANT CRISTOFOL,4_Queixa per soroll excessiu de bomba de calor</t>
  </si>
  <si>
    <t>25/09/2025 10:33:49</t>
  </si>
  <si>
    <t xml:space="preserve">2025/1110 13 GSPT </t>
  </si>
  <si>
    <t>25/03/2025 8:55:43</t>
  </si>
  <si>
    <t xml:space="preserve">2025/418 55 GSOS </t>
  </si>
  <si>
    <t>SUGGERIMENTS/QUEIXES  del CAP de Santa Eulàlia de Ronçana</t>
  </si>
  <si>
    <t>20/01/2025 10:26:16</t>
  </si>
  <si>
    <t xml:space="preserve">2025/97 1 GSEC </t>
  </si>
  <si>
    <t>Queixes, suggeriments i propostes: 1h30min esperant fora dels jutjats (edifici Rajoler) i ningú m'ha obert la porta</t>
  </si>
  <si>
    <t>27/11/2025 12:47:11</t>
  </si>
  <si>
    <t xml:space="preserve">2025/1434 1 GSEC </t>
  </si>
  <si>
    <t>Instància genèrica: consulta sobre ventades 23 d'octubre</t>
  </si>
  <si>
    <t>06/11/2025 12:57:08</t>
  </si>
  <si>
    <t xml:space="preserve">2025/1326 29 GSTC </t>
  </si>
  <si>
    <t>CONSULTA CAMBIO USO DE LOCAL A VIVIENDA</t>
  </si>
  <si>
    <t>30/09/2025 14:12:41</t>
  </si>
  <si>
    <t xml:space="preserve">2025/1150 29 GSTC </t>
  </si>
  <si>
    <t>Consulta arxiu municipal</t>
  </si>
  <si>
    <t>22/07/2025 13:27:07</t>
  </si>
  <si>
    <t xml:space="preserve">2025/936 29 GSTC </t>
  </si>
  <si>
    <t>CONSULTA REPARCELACIÓ UA9 FONT DEL BOU</t>
  </si>
  <si>
    <t>18/02/2025 13:02:45</t>
  </si>
  <si>
    <t xml:space="preserve">2025/269 29 GSTC </t>
  </si>
  <si>
    <t>CONSULTA DE ACTIVIDAD, Perruqueria Jaume I, 27</t>
  </si>
  <si>
    <t>14/02/2025 11:31:15</t>
  </si>
  <si>
    <t xml:space="preserve">2025/249 6 GSTC </t>
  </si>
  <si>
    <t>INS.GENÈRICA relativa a consultar tallar del tot uns pollancres molt grans que molesten que hi ha en el torrent al costat de Can Dasena que està al costat de la Renault</t>
  </si>
  <si>
    <t>12/02/2025 12:47:29</t>
  </si>
  <si>
    <t xml:space="preserve">2025/235 1 GSTC </t>
  </si>
  <si>
    <t>Consulta de vent fort 28/01/2025</t>
  </si>
  <si>
    <t>04/02/2025 11:36:44</t>
  </si>
  <si>
    <t xml:space="preserve">2025/194 29 GSTC </t>
  </si>
  <si>
    <t>Consulta de carácter urbanístico</t>
  </si>
  <si>
    <t>Queixes abonaments piscina estiu 2025 -1</t>
  </si>
  <si>
    <t>Queixes abonaments piscina estiu 2025 -2</t>
  </si>
  <si>
    <t>Queixes abonaments piscina estiu 2025 -3</t>
  </si>
  <si>
    <t>Queixes abonaments piscina estiu 2025 -4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</si>
</sst>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11"/>
      <name val="Verdana"/>
      <family val="2"/>
    </font>
    <font>
      <sz val="11"/>
      <color rgb="FF3886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1" fontId="0" fillId="0" borderId="0" xfId="0" applyNumberFormat="1"/>
    <xf numFmtId="10" fontId="0" fillId="0" borderId="0" xfId="0" applyNumberFormat="1"/>
    <xf numFmtId="9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Fill="1"/>
    <xf numFmtId="0" fontId="0" fillId="0" borderId="0" xfId="0" applyFill="1"/>
    <xf numFmtId="0" fontId="0" fillId="0" borderId="0" xfId="0" applyNumberFormat="1"/>
  </cellXfs>
  <cellStyles count="1">
    <cellStyle name="Normal" xfId="0" builtinId="0"/>
  </cellStyles>
  <dxfs count="24">
    <dxf>
      <alignment wrapText="1"/>
    </dxf>
    <dxf>
      <alignment wrapText="1"/>
    </dxf>
    <dxf>
      <numFmt numFmtId="14" formatCode="0.00%"/>
    </dxf>
    <dxf>
      <numFmt numFmtId="13" formatCode="0%"/>
    </dxf>
    <dxf>
      <alignment wrapText="1"/>
    </dxf>
    <dxf>
      <alignment wrapText="1"/>
    </dxf>
    <dxf>
      <numFmt numFmtId="13" formatCode="0%"/>
    </dxf>
    <dxf>
      <numFmt numFmtId="0" formatCode="General"/>
    </dxf>
    <dxf>
      <alignment wrapText="1"/>
    </dxf>
    <dxf>
      <alignment wrapText="1"/>
    </dxf>
    <dxf>
      <numFmt numFmtId="14" formatCode="0.00%"/>
    </dxf>
    <dxf>
      <numFmt numFmtId="13" formatCode="0%"/>
    </dxf>
    <dxf>
      <alignment wrapText="1"/>
    </dxf>
    <dxf>
      <alignment wrapText="1"/>
    </dxf>
    <dxf>
      <numFmt numFmtId="13" formatCode="0%"/>
    </dxf>
    <dxf>
      <numFmt numFmtId="0" formatCode="General"/>
    </dxf>
    <dxf>
      <numFmt numFmtId="13" formatCode="0%"/>
    </dxf>
    <dxf>
      <numFmt numFmtId="14" formatCode="0.00%"/>
    </dxf>
    <dxf>
      <alignment wrapText="1"/>
    </dxf>
    <dxf>
      <alignment wrapText="1"/>
    </dxf>
    <dxf>
      <numFmt numFmtId="0" formatCode="General"/>
    </dxf>
    <dxf>
      <numFmt numFmtId="13" formatCode="0%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FF9966"/>
      <color rgb="FFFF5050"/>
      <color rgb="FFFFCC66"/>
      <color rgb="FF7EB0DE"/>
      <color rgb="FF33CCFF"/>
      <color rgb="FFE770F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[Recompte Consulta Queixa Queixes.xlsx]Gràfica per àrea responsable!Taula dinàmica1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ca-ES" sz="1800" b="0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Consultes i queixes per àrea responsable</a:t>
            </a:r>
            <a:endParaRPr lang="ca-ES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ca-ES" sz="1800" b="0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2010-2025</a:t>
            </a:r>
            <a:endParaRPr lang="ca-ES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33530797174432508"/>
          <c:y val="4.6815155953294663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circle"/>
          <c:size val="5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ca-E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ca-E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ca-E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ca-E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" lastClr="FFFFFF"/>
              </a:solidFill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latin typeface="Verdana" panose="020B0604030504040204" pitchFamily="34" charset="0"/>
                  <a:ea typeface="Verdana" panose="020B0604030504040204" pitchFamily="34" charset="0"/>
                </a:defRPr>
              </a:pPr>
              <a:endParaRPr lang="ca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47"/>
        <c:spPr>
          <a:solidFill>
            <a:srgbClr val="009900"/>
          </a:solidFill>
        </c:spPr>
        <c:dLbl>
          <c:idx val="0"/>
          <c:layout>
            <c:manualLayout>
              <c:x val="-7.5449461763516065E-2"/>
              <c:y val="1.2451360850404918E-2"/>
            </c:manualLayout>
          </c:layout>
          <c:spPr>
            <a:solidFill>
              <a:srgbClr val="009900"/>
            </a:solidFill>
            <a:ln>
              <a:solidFill>
                <a:sysClr val="window" lastClr="FFFFFF"/>
              </a:solidFill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latin typeface="Verdana" panose="020B0604030504040204" pitchFamily="34" charset="0"/>
                  <a:ea typeface="Verdana" panose="020B0604030504040204" pitchFamily="34" charset="0"/>
                </a:defRPr>
              </a:pPr>
              <a:endParaRPr lang="ca-E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48"/>
        <c:dLbl>
          <c:idx val="0"/>
          <c:layout>
            <c:manualLayout>
              <c:x val="4.5977015762142602E-2"/>
              <c:y val="-6.6407257868827035E-2"/>
            </c:manualLayout>
          </c:layout>
          <c:spPr>
            <a:solidFill>
              <a:srgbClr val="7EB0DE"/>
            </a:solidFill>
            <a:ln>
              <a:solidFill>
                <a:sysClr val="window" lastClr="FFFFFF"/>
              </a:solidFill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latin typeface="Verdana" panose="020B0604030504040204" pitchFamily="34" charset="0"/>
                  <a:ea typeface="Verdana" panose="020B0604030504040204" pitchFamily="34" charset="0"/>
                </a:defRPr>
              </a:pPr>
              <a:endParaRPr lang="ca-E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49"/>
        <c:spPr>
          <a:solidFill>
            <a:srgbClr val="FFCC66"/>
          </a:solidFill>
        </c:spPr>
        <c:dLbl>
          <c:idx val="0"/>
          <c:layout>
            <c:manualLayout>
              <c:x val="0.12378427320576846"/>
              <c:y val="-4.1504536168016897E-3"/>
            </c:manualLayout>
          </c:layout>
          <c:spPr>
            <a:solidFill>
              <a:srgbClr val="FFCC66"/>
            </a:solidFill>
            <a:ln>
              <a:solidFill>
                <a:sysClr val="window" lastClr="FFFFFF"/>
              </a:solidFill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latin typeface="Verdana" panose="020B0604030504040204" pitchFamily="34" charset="0"/>
                  <a:ea typeface="Verdana" panose="020B0604030504040204" pitchFamily="34" charset="0"/>
                </a:defRPr>
              </a:pPr>
              <a:endParaRPr lang="ca-E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50"/>
        <c:spPr>
          <a:solidFill>
            <a:srgbClr val="FF5050"/>
          </a:solidFill>
        </c:spPr>
        <c:dLbl>
          <c:idx val="0"/>
          <c:layout>
            <c:manualLayout>
              <c:x val="4.7155913602197543E-2"/>
              <c:y val="6.2256804252025346E-3"/>
            </c:manualLayout>
          </c:layout>
          <c:spPr>
            <a:solidFill>
              <a:srgbClr val="FF5050"/>
            </a:solidFill>
            <a:ln>
              <a:solidFill>
                <a:sysClr val="window" lastClr="FFFFFF"/>
              </a:solidFill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latin typeface="Verdana" panose="020B0604030504040204" pitchFamily="34" charset="0"/>
                  <a:ea typeface="Verdana" panose="020B0604030504040204" pitchFamily="34" charset="0"/>
                </a:defRPr>
              </a:pPr>
              <a:endParaRPr lang="ca-E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51"/>
        <c:spPr>
          <a:solidFill>
            <a:srgbClr val="E770F0"/>
          </a:solidFill>
        </c:spPr>
        <c:dLbl>
          <c:idx val="0"/>
          <c:layout>
            <c:manualLayout>
              <c:x val="6.3660483362966591E-2"/>
              <c:y val="3.9429309359616055E-2"/>
            </c:manualLayout>
          </c:layout>
          <c:spPr>
            <a:solidFill>
              <a:srgbClr val="E770F0"/>
            </a:solidFill>
            <a:ln>
              <a:solidFill>
                <a:sysClr val="window" lastClr="FFFFFF"/>
              </a:solidFill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latin typeface="Verdana" panose="020B0604030504040204" pitchFamily="34" charset="0"/>
                  <a:ea typeface="Verdana" panose="020B0604030504040204" pitchFamily="34" charset="0"/>
                </a:defRPr>
              </a:pPr>
              <a:endParaRPr lang="ca-E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52"/>
        <c:spPr>
          <a:solidFill>
            <a:srgbClr val="92D050"/>
          </a:solidFill>
        </c:spPr>
        <c:dLbl>
          <c:idx val="0"/>
          <c:spPr>
            <a:solidFill>
              <a:srgbClr val="92D050"/>
            </a:solidFill>
            <a:ln>
              <a:solidFill>
                <a:sysClr val="window" lastClr="FFFFFF"/>
              </a:solidFill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latin typeface="Verdana" panose="020B0604030504040204" pitchFamily="34" charset="0"/>
                  <a:ea typeface="Verdana" panose="020B0604030504040204" pitchFamily="34" charset="0"/>
                </a:defRPr>
              </a:pPr>
              <a:endParaRPr lang="ca-ES"/>
            </a:p>
          </c:txPr>
        </c:dLbl>
      </c:pivotFmt>
      <c:pivotFmt>
        <c:idx val="53"/>
        <c:spPr>
          <a:solidFill>
            <a:srgbClr val="FF9966"/>
          </a:solidFill>
        </c:spPr>
        <c:dLbl>
          <c:idx val="0"/>
          <c:spPr>
            <a:solidFill>
              <a:srgbClr val="FF9966"/>
            </a:solidFill>
            <a:ln>
              <a:solidFill>
                <a:sysClr val="window" lastClr="FFFFFF"/>
              </a:solidFill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latin typeface="Verdana" panose="020B0604030504040204" pitchFamily="34" charset="0"/>
                  <a:ea typeface="Verdana" panose="020B0604030504040204" pitchFamily="34" charset="0"/>
                </a:defRPr>
              </a:pPr>
              <a:endParaRPr lang="ca-ES"/>
            </a:p>
          </c:txPr>
        </c:dLbl>
      </c:pivotFmt>
      <c:pivotFmt>
        <c:idx val="54"/>
        <c:spPr>
          <a:solidFill>
            <a:srgbClr val="33CCFF"/>
          </a:solidFill>
        </c:spPr>
        <c:dLbl>
          <c:idx val="0"/>
          <c:layout>
            <c:manualLayout>
              <c:x val="-3.06513438414284E-2"/>
              <c:y val="-1.0376134042004263E-2"/>
            </c:manualLayout>
          </c:layout>
          <c:spPr>
            <a:solidFill>
              <a:srgbClr val="33CCFF"/>
            </a:solidFill>
            <a:ln>
              <a:solidFill>
                <a:sysClr val="window" lastClr="FFFFFF"/>
              </a:solidFill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latin typeface="Verdana" panose="020B0604030504040204" pitchFamily="34" charset="0"/>
                  <a:ea typeface="Verdana" panose="020B0604030504040204" pitchFamily="34" charset="0"/>
                </a:defRPr>
              </a:pPr>
              <a:endParaRPr lang="ca-E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55"/>
        <c:spPr>
          <a:solidFill>
            <a:schemeClr val="bg1">
              <a:lumMod val="85000"/>
            </a:schemeClr>
          </a:solidFill>
        </c:spPr>
        <c:dLbl>
          <c:idx val="0"/>
          <c:spPr>
            <a:solidFill>
              <a:sysClr val="window" lastClr="FFFFFF">
                <a:lumMod val="85000"/>
              </a:sysClr>
            </a:solidFill>
            <a:ln>
              <a:solidFill>
                <a:sysClr val="window" lastClr="FFFFFF"/>
              </a:solidFill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latin typeface="Verdana" panose="020B0604030504040204" pitchFamily="34" charset="0"/>
                  <a:ea typeface="Verdana" panose="020B0604030504040204" pitchFamily="34" charset="0"/>
                </a:defRPr>
              </a:pPr>
              <a:endParaRPr lang="ca-ES"/>
            </a:p>
          </c:txPr>
        </c:dLbl>
      </c:pivotFmt>
      <c:pivotFmt>
        <c:idx val="56"/>
        <c:dLbl>
          <c:idx val="0"/>
          <c:layout>
            <c:manualLayout>
              <c:x val="-5.9880708305777179E-2"/>
              <c:y val="1.6378875635326268E-2"/>
            </c:manualLayout>
          </c:layout>
          <c:spPr>
            <a:solidFill>
              <a:srgbClr val="44C1A3"/>
            </a:solidFill>
            <a:ln>
              <a:solidFill>
                <a:sysClr val="window" lastClr="FFFFFF"/>
              </a:solidFill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latin typeface="Verdana" panose="020B0604030504040204" pitchFamily="34" charset="0"/>
                  <a:ea typeface="Verdana" panose="020B0604030504040204" pitchFamily="34" charset="0"/>
                </a:defRPr>
              </a:pPr>
              <a:endParaRPr lang="ca-E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'Gràfica per àrea responsable'!$B$4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33CCFF"/>
              </a:solidFill>
            </c:spPr>
            <c:extLst>
              <c:ext xmlns:c16="http://schemas.microsoft.com/office/drawing/2014/chart" uri="{C3380CC4-5D6E-409C-BE32-E72D297353CC}">
                <c16:uniqueId val="{00000034-24F4-44DD-AF4A-C232710C2C61}"/>
              </c:ext>
            </c:extLst>
          </c:dPt>
          <c:dPt>
            <c:idx val="1"/>
            <c:bubble3D val="0"/>
            <c:spPr>
              <a:solidFill>
                <a:srgbClr val="FF9966"/>
              </a:solidFill>
            </c:spPr>
            <c:extLst>
              <c:ext xmlns:c16="http://schemas.microsoft.com/office/drawing/2014/chart" uri="{C3380CC4-5D6E-409C-BE32-E72D297353CC}">
                <c16:uniqueId val="{00000033-24F4-44DD-AF4A-C232710C2C61}"/>
              </c:ext>
            </c:extLst>
          </c:dPt>
          <c:dPt>
            <c:idx val="2"/>
            <c:bubble3D val="0"/>
            <c:spPr>
              <a:solidFill>
                <a:srgbClr val="E770F0"/>
              </a:solidFill>
            </c:spPr>
            <c:extLst>
              <c:ext xmlns:c16="http://schemas.microsoft.com/office/drawing/2014/chart" uri="{C3380CC4-5D6E-409C-BE32-E72D297353CC}">
                <c16:uniqueId val="{00000031-24F4-44DD-AF4A-C232710C2C61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32-24F4-44DD-AF4A-C232710C2C61}"/>
              </c:ext>
            </c:extLst>
          </c:dPt>
          <c:dPt>
            <c:idx val="5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2F-24F4-44DD-AF4A-C232710C2C61}"/>
              </c:ext>
            </c:extLst>
          </c:dPt>
          <c:dPt>
            <c:idx val="6"/>
            <c:bubble3D val="0"/>
            <c:spPr>
              <a:solidFill>
                <a:srgbClr val="FF5050"/>
              </a:solidFill>
            </c:spPr>
            <c:extLst>
              <c:ext xmlns:c16="http://schemas.microsoft.com/office/drawing/2014/chart" uri="{C3380CC4-5D6E-409C-BE32-E72D297353CC}">
                <c16:uniqueId val="{00000030-24F4-44DD-AF4A-C232710C2C61}"/>
              </c:ext>
            </c:extLst>
          </c:dPt>
          <c:dPt>
            <c:idx val="7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2D-24F4-44DD-AF4A-C232710C2C61}"/>
              </c:ext>
            </c:extLst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5-24F4-44DD-AF4A-C232710C2C61}"/>
              </c:ext>
            </c:extLst>
          </c:dPt>
          <c:dLbls>
            <c:dLbl>
              <c:idx val="0"/>
              <c:layout>
                <c:manualLayout>
                  <c:x val="-3.06513438414284E-2"/>
                  <c:y val="-1.0376134042004263E-2"/>
                </c:manualLayout>
              </c:layout>
              <c:spPr>
                <a:solidFill>
                  <a:srgbClr val="33CCFF"/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Verdana" panose="020B0604030504040204" pitchFamily="34" charset="0"/>
                      <a:ea typeface="Verdana" panose="020B0604030504040204" pitchFamily="34" charset="0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4-24F4-44DD-AF4A-C232710C2C61}"/>
                </c:ext>
              </c:extLst>
            </c:dLbl>
            <c:dLbl>
              <c:idx val="1"/>
              <c:spPr>
                <a:solidFill>
                  <a:srgbClr val="FF9966"/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Verdana" panose="020B0604030504040204" pitchFamily="34" charset="0"/>
                      <a:ea typeface="Verdana" panose="020B0604030504040204" pitchFamily="34" charset="0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24F4-44DD-AF4A-C232710C2C61}"/>
                </c:ext>
              </c:extLst>
            </c:dLbl>
            <c:dLbl>
              <c:idx val="2"/>
              <c:layout>
                <c:manualLayout>
                  <c:x val="6.3660483362966591E-2"/>
                  <c:y val="3.9429309359616055E-2"/>
                </c:manualLayout>
              </c:layout>
              <c:spPr>
                <a:solidFill>
                  <a:srgbClr val="E770F0"/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Verdana" panose="020B0604030504040204" pitchFamily="34" charset="0"/>
                      <a:ea typeface="Verdana" panose="020B0604030504040204" pitchFamily="34" charset="0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24F4-44DD-AF4A-C232710C2C61}"/>
                </c:ext>
              </c:extLst>
            </c:dLbl>
            <c:dLbl>
              <c:idx val="3"/>
              <c:spPr>
                <a:solidFill>
                  <a:srgbClr val="92D050"/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Verdana" panose="020B0604030504040204" pitchFamily="34" charset="0"/>
                      <a:ea typeface="Verdana" panose="020B0604030504040204" pitchFamily="34" charset="0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2-24F4-44DD-AF4A-C232710C2C61}"/>
                </c:ext>
              </c:extLst>
            </c:dLbl>
            <c:dLbl>
              <c:idx val="4"/>
              <c:layout>
                <c:manualLayout>
                  <c:x val="4.5977015762142602E-2"/>
                  <c:y val="-6.6407257868827035E-2"/>
                </c:manualLayout>
              </c:layout>
              <c:spPr>
                <a:solidFill>
                  <a:srgbClr val="7EB0DE"/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Verdana" panose="020B0604030504040204" pitchFamily="34" charset="0"/>
                      <a:ea typeface="Verdana" panose="020B0604030504040204" pitchFamily="34" charset="0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E-24F4-44DD-AF4A-C232710C2C61}"/>
                </c:ext>
              </c:extLst>
            </c:dLbl>
            <c:dLbl>
              <c:idx val="5"/>
              <c:layout>
                <c:manualLayout>
                  <c:x val="0.12378427320576846"/>
                  <c:y val="-4.1504536168016897E-3"/>
                </c:manualLayout>
              </c:layout>
              <c:spPr>
                <a:solidFill>
                  <a:srgbClr val="FFCC66"/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Verdana" panose="020B0604030504040204" pitchFamily="34" charset="0"/>
                      <a:ea typeface="Verdana" panose="020B0604030504040204" pitchFamily="34" charset="0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F-24F4-44DD-AF4A-C232710C2C61}"/>
                </c:ext>
              </c:extLst>
            </c:dLbl>
            <c:dLbl>
              <c:idx val="6"/>
              <c:layout>
                <c:manualLayout>
                  <c:x val="4.7155913602197543E-2"/>
                  <c:y val="6.2256804252025346E-3"/>
                </c:manualLayout>
              </c:layout>
              <c:spPr>
                <a:solidFill>
                  <a:srgbClr val="FF5050"/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Verdana" panose="020B0604030504040204" pitchFamily="34" charset="0"/>
                      <a:ea typeface="Verdana" panose="020B0604030504040204" pitchFamily="34" charset="0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0-24F4-44DD-AF4A-C232710C2C61}"/>
                </c:ext>
              </c:extLst>
            </c:dLbl>
            <c:dLbl>
              <c:idx val="7"/>
              <c:layout>
                <c:manualLayout>
                  <c:x val="-7.5449461763516065E-2"/>
                  <c:y val="1.2451360850404918E-2"/>
                </c:manualLayout>
              </c:layout>
              <c:spPr>
                <a:solidFill>
                  <a:srgbClr val="009900"/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Verdana" panose="020B0604030504040204" pitchFamily="34" charset="0"/>
                      <a:ea typeface="Verdana" panose="020B0604030504040204" pitchFamily="34" charset="0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D-24F4-44DD-AF4A-C232710C2C61}"/>
                </c:ext>
              </c:extLst>
            </c:dLbl>
            <c:dLbl>
              <c:idx val="8"/>
              <c:spPr>
                <a:solidFill>
                  <a:sysClr val="window" lastClr="FFFFFF">
                    <a:lumMod val="85000"/>
                  </a:sysClr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Verdana" panose="020B0604030504040204" pitchFamily="34" charset="0"/>
                      <a:ea typeface="Verdana" panose="020B0604030504040204" pitchFamily="34" charset="0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24F4-44DD-AF4A-C232710C2C61}"/>
                </c:ext>
              </c:extLst>
            </c:dLbl>
            <c:dLbl>
              <c:idx val="9"/>
              <c:layout>
                <c:manualLayout>
                  <c:x val="-5.9880708305777179E-2"/>
                  <c:y val="1.6378875635326268E-2"/>
                </c:manualLayout>
              </c:layout>
              <c:spPr>
                <a:solidFill>
                  <a:srgbClr val="44C1A3"/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Verdana" panose="020B0604030504040204" pitchFamily="34" charset="0"/>
                      <a:ea typeface="Verdana" panose="020B0604030504040204" pitchFamily="34" charset="0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C2FE-47B8-8CD2-B0C24B3FB69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" lastClr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'Gràfica per àrea responsable'!$A$5:$A$15</c:f>
              <c:strCache>
                <c:ptCount val="10"/>
                <c:pt idx="0">
                  <c:v>ALCALDIA</c:v>
                </c:pt>
                <c:pt idx="1">
                  <c:v>CONSUM</c:v>
                </c:pt>
                <c:pt idx="2">
                  <c:v>ESPORTS</c:v>
                </c:pt>
                <c:pt idx="3">
                  <c:v>MEDI AMBIENT</c:v>
                </c:pt>
                <c:pt idx="4">
                  <c:v>PROMOCIÓ ECONÒMICA</c:v>
                </c:pt>
                <c:pt idx="5">
                  <c:v>SALUT PUBLICA</c:v>
                </c:pt>
                <c:pt idx="6">
                  <c:v>SECRETARIA</c:v>
                </c:pt>
                <c:pt idx="7">
                  <c:v>SERVEIS SOCIALS</c:v>
                </c:pt>
                <c:pt idx="8">
                  <c:v>SERVEIS TÈCNICS</c:v>
                </c:pt>
                <c:pt idx="9">
                  <c:v>POLICIA</c:v>
                </c:pt>
              </c:strCache>
            </c:strRef>
          </c:cat>
          <c:val>
            <c:numRef>
              <c:f>'Gràfica per àrea responsable'!$B$5:$B$15</c:f>
              <c:numCache>
                <c:formatCode>General</c:formatCode>
                <c:ptCount val="10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66</c:v>
                </c:pt>
                <c:pt idx="4">
                  <c:v>10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121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4F4-44DD-AF4A-C232710C2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b="0"/>
            </a:pPr>
            <a:r>
              <a:rPr lang="ca-ES" sz="1800" b="0" i="0" baseline="0">
                <a:solidFill>
                  <a:schemeClr val="bg1">
                    <a:lumMod val="50000"/>
                  </a:schemeClr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Consultes i queixes per temàtica: 2010-2025</a:t>
            </a:r>
            <a:endParaRPr lang="ca-ES" sz="1400" b="0">
              <a:solidFill>
                <a:schemeClr val="bg1">
                  <a:lumMod val="50000"/>
                </a:schemeClr>
              </a:solidFill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x:rich>
      </cx:tx>
    </cx:title>
    <cx:plotArea>
      <cx:plotAreaRegion>
        <cx:series layoutId="treemap" uniqueId="{06F7211A-2D4C-49FE-B471-D5E30505320C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ca-ES" sz="1000" b="1" i="0" u="none" strike="noStrike" baseline="0">
                  <a:solidFill>
                    <a:sysClr val="window" lastClr="FFFFFF"/>
                  </a:solidFill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x:txPr>
            <cx:visibility seriesName="0" categoryName="1" value="1"/>
            <cx:separator>, 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600"/>
                  </a:pPr>
                  <a:r>
                    <a:rPr lang="ca-ES" sz="16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Acció Ambiental, 15%</a:t>
                  </a:r>
                </a:p>
              </cx:txP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600"/>
                  </a:pPr>
                  <a:r>
                    <a:rPr lang="ca-ES" sz="16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Activitats, 10%</a:t>
                  </a:r>
                </a:p>
              </cx:txP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/>
                  </a:pPr>
                  <a:r>
                    <a:rPr lang="ca-ES" sz="14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Alcaldia, 1%</a:t>
                  </a:r>
                </a:p>
              </cx:txPr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600"/>
                  </a:pPr>
                  <a:r>
                    <a:rPr lang="ca-ES" sz="16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Animals, 7%</a:t>
                  </a:r>
                </a:p>
              </cx:txP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600"/>
                  </a:pPr>
                  <a:r>
                    <a:rPr lang="ca-ES" sz="16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Consum, 12%</a:t>
                  </a:r>
                </a:p>
              </cx:txP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/>
                  </a:pPr>
                  <a:r>
                    <a:rPr lang="ca-ES" sz="14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Enllumenat, 1%</a:t>
                  </a:r>
                </a:p>
              </cx:txP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/>
                  </a:pPr>
                  <a:r>
                    <a:rPr lang="ca-ES" sz="14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Esports, 3%</a:t>
                  </a:r>
                </a:p>
              </cx:txPr>
            </cx:dataLabel>
            <cx:dataLabel idx="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600"/>
                  </a:pPr>
                  <a:r>
                    <a:rPr lang="ca-ES" sz="16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Infraestructures, 16%</a:t>
                  </a:r>
                </a:p>
              </cx:txPr>
            </cx:dataLabel>
            <cx:dataLabel idx="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/>
                  </a:pPr>
                  <a:r>
                    <a:rPr lang="ca-ES" sz="14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Neteja, 5%</a:t>
                  </a:r>
                </a:p>
              </cx:txPr>
            </cx:dataLabel>
            <cx:dataLabel idx="1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/>
                  </a:pPr>
                  <a:r>
                    <a:rPr lang="ca-ES" sz="14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Residus, 3%</a:t>
                  </a:r>
                </a:p>
              </cx:txPr>
            </cx:dataLabel>
            <cx:dataLabel idx="1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/>
                  </a:pPr>
                  <a:r>
                    <a:rPr lang="ca-ES" sz="11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Servei d'aigua, 1%</a:t>
                  </a:r>
                </a:p>
              </cx:txPr>
            </cx:dataLabel>
            <cx:dataLabel idx="1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/>
                  </a:pPr>
                  <a:r>
                    <a:rPr lang="ca-ES" sz="11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Serveis Socials, 1%</a:t>
                  </a:r>
                </a:p>
              </cx:txPr>
            </cx:dataLabel>
            <cx:dataLabel idx="1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600"/>
                  </a:pPr>
                  <a:r>
                    <a:rPr lang="ca-ES" sz="16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Urbanisme, 13%</a:t>
                  </a:r>
                </a:p>
              </cx:txPr>
            </cx:dataLabel>
            <cx:dataLabel idx="1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600"/>
                  </a:pPr>
                  <a:r>
                    <a:rPr lang="ca-ES" sz="1600" b="1" i="0" u="none" strike="noStrike" baseline="0">
                      <a:solidFill>
                        <a:sysClr val="window" lastClr="FFFFFF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Via pública, 11%</a:t>
                  </a:r>
                </a:p>
              </cx:txPr>
            </cx:dataLabel>
          </cx:dataLabels>
          <cx:dataId val="0"/>
          <cx:layoutPr/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8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ca-ES" sz="8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334131</xdr:colOff>
      <xdr:row>1</xdr:row>
      <xdr:rowOff>116113</xdr:rowOff>
    </xdr:from>
    <xdr:to>
      <xdr:col>18</xdr:col>
      <xdr:colOff>952500</xdr:colOff>
      <xdr:row>51</xdr:row>
      <xdr:rowOff>176893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àfic 3">
              <a:extLst>
                <a:ext uri="{FF2B5EF4-FFF2-40B4-BE49-F238E27FC236}">
                  <a16:creationId xmlns:a16="http://schemas.microsoft.com/office/drawing/2014/main" id="{C5D07095-E874-DAF7-E958-7446A98CFD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07634" y="306944"/>
              <a:ext cx="15049986" cy="979317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Aquest gràfic no està disponible en la vostra versió del Excel.
 Si editeu aquesta forma o deseu aquesta llibreta en un format de fitxer diferent, el gràfic quedarà malmès permanentment.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847726</xdr:colOff>
      <xdr:row>15</xdr:row>
      <xdr:rowOff>130968</xdr:rowOff>
    </xdr:from>
    <xdr:to>
      <xdr:col>16</xdr:col>
      <xdr:colOff>2524125</xdr:colOff>
      <xdr:row>47</xdr:row>
      <xdr:rowOff>154781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E84B7E27-0923-1B27-4548-75477192C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6107.703446990738" createdVersion="8" refreshedVersion="8" minRefreshableVersion="3" recordCount="231" xr:uid="{D197A1B7-3CFE-4DF1-ACBD-9D0AD4AE25E9}">
  <cacheSource type="worksheet">
    <worksheetSource ref="A1:H232" sheet="Dades Queixes i consultes"/>
  </cacheSource>
  <cacheFields count="8">
    <cacheField name="any" numFmtId="0">
      <sharedItems count="15">
        <s v="2025"/>
        <s v="2024"/>
        <s v="2023"/>
        <s v="2022"/>
        <s v="2021"/>
        <s v="2020"/>
        <s v="2019"/>
        <s v="2018"/>
        <s v="2017"/>
        <s v="2016"/>
        <s v="2015"/>
        <s v="2014"/>
        <s v="2013"/>
        <s v="2012"/>
        <s v="2010"/>
      </sharedItems>
    </cacheField>
    <cacheField name="Data obertura" numFmtId="0">
      <sharedItems/>
    </cacheField>
    <cacheField name="Nº Expedient" numFmtId="0">
      <sharedItems/>
    </cacheField>
    <cacheField name="Procediment" numFmtId="0">
      <sharedItems/>
    </cacheField>
    <cacheField name="Sèrie documental" numFmtId="0">
      <sharedItems/>
    </cacheField>
    <cacheField name="Classificació" numFmtId="0">
      <sharedItems count="15">
        <s v="Urbanisme"/>
        <s v="Consum"/>
        <s v="Acció Ambiental"/>
        <s v="Infraestructures"/>
        <s v="Esports"/>
        <s v="Via pública"/>
        <s v="Animals"/>
        <s v="Activitats"/>
        <s v="Serveis Socials"/>
        <s v="Alcaldia"/>
        <s v="Neteja"/>
        <s v="Servei d'aigua"/>
        <s v="Residus"/>
        <s v="Enllumenat"/>
        <s v="Entitats"/>
      </sharedItems>
    </cacheField>
    <cacheField name="UT responsable" numFmtId="0">
      <sharedItems count="10">
        <s v="MEDI AMBIENT"/>
        <s v="CONSUM"/>
        <s v="SERVEIS TÈCNICS"/>
        <s v="ESPORTS"/>
        <s v="POLICIA"/>
        <s v="ALCALDIA"/>
        <s v="SECRETARIA"/>
        <s v="PROMOCIÓ ECONÒMICA"/>
        <s v="SALUT PUBLICA"/>
        <s v="SERVEIS SOCIALS"/>
      </sharedItems>
    </cacheField>
    <cacheField name="Respost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1">
  <r>
    <x v="0"/>
    <s v="20/11/2025 17:55:17"/>
    <s v="2025/1395 6 GSTC "/>
    <s v="Cm Can Brunomestre - Queixa sobre manca de vorera, deixalles i herbes"/>
    <s v="Genèric Serveis Tècnics"/>
    <x v="0"/>
    <x v="0"/>
    <s v="Finalitzada"/>
  </r>
  <r>
    <x v="0"/>
    <s v="13/11/2025 10:06:12"/>
    <s v="2025/1348 68 GPET "/>
    <s v="QUEIXA relativa a consum"/>
    <s v="Genèric Promoció Eco i Turisme"/>
    <x v="1"/>
    <x v="1"/>
    <s v="Finalitzada"/>
  </r>
  <r>
    <x v="0"/>
    <s v="03/11/2025 11:26:31"/>
    <s v="2025/1308 6 GMED "/>
    <s v="QUEIXA relativa a mal estat del camp situat al carrer Sant Cristòfol, 4"/>
    <s v="Genèric Medi Ambient"/>
    <x v="2"/>
    <x v="0"/>
    <s v="En tràmit"/>
  </r>
  <r>
    <x v="0"/>
    <s v="02/10/2025 12:25:26"/>
    <s v="2025/1162 29 GSTC "/>
    <s v="Queixa talls subministrament piscines Pinedes Castellet"/>
    <s v="Genèric Serveis Tècnics"/>
    <x v="3"/>
    <x v="2"/>
    <s v="Finalitzada"/>
  </r>
  <r>
    <x v="0"/>
    <s v="26/09/2025 8:51:57"/>
    <s v="2025/1124 29 GSTC "/>
    <s v="AULA I1_QUEIXA"/>
    <s v="Genèric Serveis Tècnics"/>
    <x v="0"/>
    <x v="2"/>
    <s v="En tràmit"/>
  </r>
  <r>
    <x v="0"/>
    <s v="25/09/2025 13:39:24"/>
    <s v="2025/1115 13 GSPT "/>
    <s v="Queixa abonaments i manteniment piscina estiu 2025"/>
    <s v="Genèric Esports"/>
    <x v="4"/>
    <x v="3"/>
    <s v="Finalitzada"/>
  </r>
  <r>
    <x v="0"/>
    <s v="20/08/2025 8:53:35"/>
    <s v="2025/989 29 GSTC "/>
    <s v="QUEIXA relativa a autocaravana mal estacionada al Camí de Can Vidal i queixa per està pintat de groc el carrer Tudó, 3"/>
    <s v="Genèric Serveis Tècnics"/>
    <x v="5"/>
    <x v="2"/>
    <s v="Finalitzada"/>
  </r>
  <r>
    <x v="0"/>
    <s v="20/08/2025 8:22:29"/>
    <s v="2025/987 29 GSTC "/>
    <s v="QUEIXA relativa a vehicles que passen a gran velocitat al Camí Antic de Granollers"/>
    <s v="Genèric Serveis Tècnics"/>
    <x v="5"/>
    <x v="2"/>
    <s v="Finalitzada"/>
  </r>
  <r>
    <x v="0"/>
    <s v="05/08/2025 9:55:16"/>
    <s v="2025/974 29 GSTC "/>
    <s v="Sol·licitud queixa obres tanca veí sense llicència."/>
    <s v="Genèric Serveis Tècnics"/>
    <x v="0"/>
    <x v="2"/>
    <s v="Finalitzada"/>
  </r>
  <r>
    <x v="0"/>
    <s v="27/06/2025 8:58:53"/>
    <s v="2025/812 6 GMED "/>
    <s v="INS.GENÈRICA relativa a Queixa sobre uns gossos que estan a Can Joando que han matat a la meva gata, m'han increpat quan vaig en bicicleta"/>
    <s v="Genèric Medi Ambient"/>
    <x v="6"/>
    <x v="0"/>
    <s v="En tràmit"/>
  </r>
  <r>
    <x v="0"/>
    <s v="27/06/2025 8:51:14"/>
    <s v="2025/810 6 GSTC "/>
    <s v="QUEIXA relativa a a vegetació molesta a La Campinya"/>
    <s v="Genèric Serveis Tècnics"/>
    <x v="5"/>
    <x v="0"/>
    <s v="En tràmit"/>
  </r>
  <r>
    <x v="0"/>
    <s v="19/06/2025 8:52:09"/>
    <s v="2025/784 15 GPOL "/>
    <s v="INS.GENÈRICA relativa a queixa de jovent embrutant, fent soroll i fumant substàncies a la Plaça de Can Torras"/>
    <s v="Genèric Policia Local"/>
    <x v="5"/>
    <x v="4"/>
    <s v="En tràmit"/>
  </r>
  <r>
    <x v="0"/>
    <s v="17/06/2025 11:58:33"/>
    <s v="2025/763 6 GMED "/>
    <s v="QUEIXA relativa a l'estat del jardí, veí del Carrer Andalusia 20"/>
    <s v="Genèric Medi Ambient"/>
    <x v="2"/>
    <x v="0"/>
    <s v="Finalitzada"/>
  </r>
  <r>
    <x v="0"/>
    <s v="20/03/2025 10:37:37"/>
    <s v="2025/392 29 GSTC "/>
    <s v="C/ JOSEP TARRADELLAS, 25-27_Queixa per soroll excessiu de bomba de calor-Exp. 25-T0051 Gene"/>
    <s v="Genèric Serveis Tècnics"/>
    <x v="7"/>
    <x v="2"/>
    <s v="Finalitzada"/>
  </r>
  <r>
    <x v="0"/>
    <s v="28/01/2025 10:02:40"/>
    <s v="2025/149 29 GSTC "/>
    <s v="C/DE LA FONT DE SANT CRISTOFOL,4_Queixa per soroll excessiu de bomba de calor"/>
    <s v="Genèric Serveis Tècnics"/>
    <x v="7"/>
    <x v="2"/>
    <s v="Finalitzada"/>
  </r>
  <r>
    <x v="0"/>
    <s v="25/09/2025 10:33:49"/>
    <s v="2025/1110 13 GSPT "/>
    <s v="Queixes abonaments piscina estiu 2025 -1"/>
    <s v="Genèric Esports"/>
    <x v="4"/>
    <x v="3"/>
    <s v="Finalitzada"/>
  </r>
  <r>
    <x v="0"/>
    <s v="25/09/2025 10:33:49"/>
    <s v="2025/1110 13 GSPT "/>
    <s v="Queixes abonaments piscina estiu 2025 -2"/>
    <s v="Genèric Esports"/>
    <x v="4"/>
    <x v="3"/>
    <s v="Finalitzada"/>
  </r>
  <r>
    <x v="0"/>
    <s v="25/09/2025 10:33:49"/>
    <s v="2025/1110 13 GSPT "/>
    <s v="Queixes abonaments piscina estiu 2025 -3"/>
    <s v="Genèric Esports"/>
    <x v="4"/>
    <x v="3"/>
    <s v="Finalitzada"/>
  </r>
  <r>
    <x v="0"/>
    <s v="25/09/2025 10:33:49"/>
    <s v="2025/1110 13 GSPT "/>
    <s v="Queixes abonaments piscina estiu 2025 -4"/>
    <s v="Genèric Esports"/>
    <x v="4"/>
    <x v="3"/>
    <s v="Finalitzada"/>
  </r>
  <r>
    <x v="0"/>
    <s v="25/03/2025 8:55:43"/>
    <s v="2025/418 55 GSOS "/>
    <s v="SUGGERIMENTS/QUEIXES  del CAP de Santa Eulàlia de Ronçana"/>
    <s v="Genèric Serveis Socials"/>
    <x v="8"/>
    <x v="5"/>
    <s v="Finalitzada"/>
  </r>
  <r>
    <x v="0"/>
    <s v="20/01/2025 10:26:16"/>
    <s v="2025/97 1 GSEC "/>
    <s v="Queixes, suggeriments i propostes: 1h30min esperant fora dels jutjats (edifici Rajoler) i ningú m'ha obert la porta"/>
    <s v="Genèric Secretaria"/>
    <x v="9"/>
    <x v="6"/>
    <s v="Finalitzada"/>
  </r>
  <r>
    <x v="0"/>
    <s v="27/11/2025 12:47:11"/>
    <s v="2025/1434 1 GSEC "/>
    <s v="Instància genèrica: consulta sobre ventades 23 d'octubre"/>
    <s v="Genèric Secretaria"/>
    <x v="2"/>
    <x v="6"/>
    <s v="Finalitzada"/>
  </r>
  <r>
    <x v="0"/>
    <s v="06/11/2025 12:57:08"/>
    <s v="2025/1326 29 GSTC "/>
    <s v="CONSULTA CAMBIO USO DE LOCAL A VIVIENDA"/>
    <s v="Genèric Serveis Tècnics"/>
    <x v="0"/>
    <x v="2"/>
    <s v="Finalitzada"/>
  </r>
  <r>
    <x v="0"/>
    <s v="30/09/2025 14:12:41"/>
    <s v="2025/1150 29 GSTC "/>
    <s v="Consulta arxiu municipal"/>
    <s v="Genèric Serveis Tècnics"/>
    <x v="0"/>
    <x v="2"/>
    <s v="Finalitzada"/>
  </r>
  <r>
    <x v="0"/>
    <s v="22/07/2025 13:27:07"/>
    <s v="2025/936 29 GSTC "/>
    <s v="CONSULTA REPARCELACIÓ UA9 FONT DEL BOU"/>
    <s v="Genèric Serveis Tècnics"/>
    <x v="0"/>
    <x v="2"/>
    <s v="En tràmit"/>
  </r>
  <r>
    <x v="0"/>
    <s v="18/02/2025 13:02:45"/>
    <s v="2025/269 29 GSTC "/>
    <s v="CONSULTA DE ACTIVIDAD, Perruqueria Jaume I, 27"/>
    <s v="Genèric Serveis Tècnics"/>
    <x v="7"/>
    <x v="2"/>
    <s v="Finalitzada"/>
  </r>
  <r>
    <x v="0"/>
    <s v="14/02/2025 11:31:15"/>
    <s v="2025/249 6 GSTC "/>
    <s v="INS.GENÈRICA relativa a consultar tallar del tot uns pollancres molt grans que molesten que hi ha en el torrent al costat de Can Dasena que està al costat de la Renault"/>
    <s v="Genèric Serveis Tècnics"/>
    <x v="2"/>
    <x v="0"/>
    <s v="En tràmit"/>
  </r>
  <r>
    <x v="0"/>
    <s v="12/02/2025 12:47:29"/>
    <s v="2025/235 1 GSTC "/>
    <s v="Consulta de vent fort 28/01/2025"/>
    <s v="Genèric Serveis Tècnics"/>
    <x v="5"/>
    <x v="6"/>
    <s v="Finalitzada"/>
  </r>
  <r>
    <x v="0"/>
    <s v="04/02/2025 11:36:44"/>
    <s v="2025/194 29 GSTC "/>
    <s v="Consulta de carácter urbanístico"/>
    <s v="Genèric Serveis Tècnics"/>
    <x v="0"/>
    <x v="2"/>
    <s v="En tràmit"/>
  </r>
  <r>
    <x v="1"/>
    <s v="27/11/2024 12:18:38"/>
    <s v="2024/1416 29 GSTC "/>
    <s v="Genèric Serveis Tècnics"/>
    <s v="Comunicacions urbanístiques (Entrada genèrica)"/>
    <x v="0"/>
    <x v="2"/>
    <s v="Finalitzada"/>
  </r>
  <r>
    <x v="1"/>
    <s v="20/11/2024 12:18:02"/>
    <s v="2024/1388 29 GSTC "/>
    <s v="Genèric Serveis Tècnics"/>
    <s v="Registre d'activitats"/>
    <x v="1"/>
    <x v="2"/>
    <s v="Finalitzada"/>
  </r>
  <r>
    <x v="1"/>
    <s v="06/11/2024 12:36:26"/>
    <s v="2024/1311 29 GSTC "/>
    <s v="Genèric Serveis Tècnics"/>
    <s v="Comunicacions urbanístiques (Entrada genèrica)"/>
    <x v="0"/>
    <x v="2"/>
    <s v="Finalitzada"/>
  </r>
  <r>
    <x v="1"/>
    <s v="22/08/2024 8:33:02"/>
    <s v="2024/1003 6 GMED "/>
    <s v="Genèric Medi Ambient"/>
    <s v="Neteja de parcel·les i solars"/>
    <x v="10"/>
    <x v="0"/>
    <s v="Finalitzada"/>
  </r>
  <r>
    <x v="1"/>
    <s v="21/08/2024 8:20:09"/>
    <s v="2024/996 6 GMED "/>
    <s v="Genèric Medi Ambient"/>
    <s v="Neteja de parcel·les i solars"/>
    <x v="10"/>
    <x v="0"/>
    <s v="Finalitzada"/>
  </r>
  <r>
    <x v="1"/>
    <s v="20/08/2024 10:00:10"/>
    <s v="2024/992 6 GMED "/>
    <s v="Genèric Medi Ambient"/>
    <s v="Expedients sancionadors en matèria d'animals (Entrada genèrica)"/>
    <x v="6"/>
    <x v="0"/>
    <s v="En tràmit"/>
  </r>
  <r>
    <x v="1"/>
    <s v="06/08/2024 10:34:41"/>
    <s v="2024/969 34 GSTC "/>
    <s v="Genèric Serveis Tècnics"/>
    <s v="Queixes i reclamacions sobre consum"/>
    <x v="1"/>
    <x v="7"/>
    <s v="Finalitzada"/>
  </r>
  <r>
    <x v="1"/>
    <s v="21/06/2024 10:57:08"/>
    <s v="2024/791 34 GSTC "/>
    <s v="Genèric Serveis Tècnics"/>
    <s v="Queixes i reclamacions sobre consum"/>
    <x v="1"/>
    <x v="7"/>
    <s v="Finalitzada"/>
  </r>
  <r>
    <x v="1"/>
    <s v="23/04/2024 11:22:41"/>
    <s v="2024/541 34 GPET "/>
    <s v="Genèric Promoció Eco i Turisme"/>
    <s v="Queixes i reclamacions sobre consum"/>
    <x v="1"/>
    <x v="7"/>
    <s v="Finalitzada"/>
  </r>
  <r>
    <x v="1"/>
    <s v="15/04/2024 12:24:25"/>
    <s v="2024/505 34 GPET "/>
    <s v="Genèric Promoció Eco i Turisme"/>
    <s v="Queixes i reclamacions sobre consum"/>
    <x v="1"/>
    <x v="7"/>
    <s v="Finalitzada"/>
  </r>
  <r>
    <x v="1"/>
    <s v="21/02/2024 12:35:11"/>
    <s v="2024/264 34 GSTC "/>
    <s v="Genèric Serveis Tècnics"/>
    <s v="Queixes i reclamacions sobre consum"/>
    <x v="1"/>
    <x v="7"/>
    <s v="Finalitzada"/>
  </r>
  <r>
    <x v="1"/>
    <s v="20/02/2024 12:13:57"/>
    <s v="2024/257 29 GSTC "/>
    <s v="Genèric Serveis Tècnics"/>
    <s v="Via pública"/>
    <x v="5"/>
    <x v="2"/>
    <s v="Finalitzada"/>
  </r>
  <r>
    <x v="1"/>
    <s v="25/10/2024 15:07:55"/>
    <s v="2024/1277 29 GSTC "/>
    <s v="Genèric Serveis Tècnics"/>
    <s v="Comunicacions urbanístiques (Entrada genèrica)"/>
    <x v="0"/>
    <x v="2"/>
    <s v="Finalitzada"/>
  </r>
  <r>
    <x v="1"/>
    <s v="19/10/2024 16:41:14"/>
    <s v="2024/1241 29 GSTC "/>
    <s v="Genèric Serveis Tècnics"/>
    <s v="Comunicacions urbanístiques (Entrada genèrica)"/>
    <x v="0"/>
    <x v="2"/>
    <s v="Finalitzada"/>
  </r>
  <r>
    <x v="1"/>
    <s v="14/10/2024 8:45:03"/>
    <s v="2024/1202 29 GSTC "/>
    <s v="Genèric Serveis Tècnics"/>
    <s v="Comunicacions urbanístiques (Entrada genèrica)"/>
    <x v="0"/>
    <x v="2"/>
    <s v="Finalitzada"/>
  </r>
  <r>
    <x v="1"/>
    <s v="10/10/2024 18:45:25"/>
    <s v="2024/1197 29 GSTC "/>
    <s v="Genèric Serveis Tècnics"/>
    <s v="Comunicacions urbanístiques (Entrada genèrica)"/>
    <x v="0"/>
    <x v="2"/>
    <s v="Finalitzada"/>
  </r>
  <r>
    <x v="1"/>
    <s v="08/10/2024 13:26:58"/>
    <s v="2024/1181 34 GPET "/>
    <s v="Genèric Promoció Eco i Turisme"/>
    <s v="Queixes i reclamacions sobre consum"/>
    <x v="1"/>
    <x v="7"/>
    <s v="Finalitzada"/>
  </r>
  <r>
    <x v="1"/>
    <s v="07/10/2024 11:44:56"/>
    <s v="2024/1166 29 GSTC "/>
    <s v="Genèric Serveis Tècnics"/>
    <s v="Comunicacions urbanístiques (Entrada genèrica)"/>
    <x v="0"/>
    <x v="2"/>
    <s v="Finalitzada"/>
  </r>
  <r>
    <x v="1"/>
    <s v="27/09/2024 13:17:50"/>
    <s v="2024/1137 29 GSTC "/>
    <s v="Genèric Serveis Tècnics"/>
    <s v="Comunicacions urbanístiques (Entrada genèrica)"/>
    <x v="0"/>
    <x v="2"/>
    <s v="Finalitzada"/>
  </r>
  <r>
    <x v="1"/>
    <s v="27/11/2024 10:23:22"/>
    <s v="2024/1415 6 GMED "/>
    <s v="Genèric Medi Ambient"/>
    <s v="Expedients sancionadors en matèria d'animals (Entrada genèrica)"/>
    <x v="6"/>
    <x v="0"/>
    <s v="Finalitzada"/>
  </r>
  <r>
    <x v="1"/>
    <s v="02/02/2024 14:22:05"/>
    <s v="2024/168 6 GMED "/>
    <s v="Genèric Medi Ambient"/>
    <s v="Sol·licituds de serveis de neteja"/>
    <x v="10"/>
    <x v="0"/>
    <s v="Finalitzada"/>
  </r>
  <r>
    <x v="2"/>
    <s v="31/01/2023 11:55:18"/>
    <s v="2023/176 29 GSTC "/>
    <s v="Genèric Serveis Tècnics"/>
    <s v="Queixes i reclamacions sobre consum"/>
    <x v="1"/>
    <x v="2"/>
    <s v="Finalitzada"/>
  </r>
  <r>
    <x v="2"/>
    <s v="31/01/2023 11:57:25"/>
    <s v="2023/177 29 GSTC "/>
    <s v="Genèric Serveis Tècnics"/>
    <s v="Queixes i reclamacions sobre consum"/>
    <x v="1"/>
    <x v="2"/>
    <s v="Finalitzada"/>
  </r>
  <r>
    <x v="2"/>
    <s v="30/06/2023 13:14:08"/>
    <s v="2023/987 29 GSTC "/>
    <s v="Genèric Serveis Tècnics"/>
    <s v="Registre d'activitats"/>
    <x v="7"/>
    <x v="2"/>
    <s v="Finalitzada"/>
  </r>
  <r>
    <x v="2"/>
    <s v="28/09/2023 11:31:47"/>
    <s v="2023/1320 29 GSTC "/>
    <s v="Genèric Serveis Tècnics"/>
    <s v="Via pública"/>
    <x v="5"/>
    <x v="2"/>
    <s v="Finalitzada"/>
  </r>
  <r>
    <x v="2"/>
    <s v="21/02/2023 14:15:32"/>
    <s v="2023/284 68 GPET "/>
    <s v="Genèric Promoció Eco i Turisme"/>
    <s v="Queixes i reclamacions sobre consum"/>
    <x v="1"/>
    <x v="1"/>
    <s v="Finalitzada"/>
  </r>
  <r>
    <x v="2"/>
    <s v="21/02/2023 14:18:52"/>
    <s v="2023/285 68 GPET "/>
    <s v="Genèric Promoció Eco i Turisme"/>
    <s v="Queixes i reclamacions sobre consum"/>
    <x v="1"/>
    <x v="1"/>
    <s v="Finalitzada"/>
  </r>
  <r>
    <x v="2"/>
    <s v="20/04/2023 8:46:29"/>
    <s v="2023/587 29 GSTC "/>
    <s v="Genèric Serveis Tècnics"/>
    <s v="Via pública"/>
    <x v="5"/>
    <x v="2"/>
    <s v="Finalitzada"/>
  </r>
  <r>
    <x v="2"/>
    <s v="19/06/2023 13:25:18"/>
    <s v="2023/909 29 GSTC "/>
    <s v="Genèric Serveis Tècnics"/>
    <s v="Comunicacions urbanístiques (Entrada genèrica)"/>
    <x v="0"/>
    <x v="2"/>
    <s v="Finalitzada"/>
  </r>
  <r>
    <x v="2"/>
    <s v="15/06/2023 9:47:31"/>
    <s v="2023/891 6 GMED "/>
    <s v="Genèric Medi Ambient"/>
    <s v="Plagues urbanes (Entrada genèrica)"/>
    <x v="2"/>
    <x v="0"/>
    <s v="Finalitzada"/>
  </r>
  <r>
    <x v="2"/>
    <s v="14/03/2023 13:52:44"/>
    <s v="2023/396 68 GPET "/>
    <s v="Genèric Promoció Eco i Turisme"/>
    <s v="Queixes i reclamacions sobre consum"/>
    <x v="1"/>
    <x v="1"/>
    <s v="Finalitzada"/>
  </r>
  <r>
    <x v="2"/>
    <s v="13/04/2023 9:48:31"/>
    <s v="2023/537 68 GPET "/>
    <s v="Genèric Promoció Eco i Turisme"/>
    <s v="Queixes i reclamacions sobre consum"/>
    <x v="1"/>
    <x v="1"/>
    <s v="Finalitzada"/>
  </r>
  <r>
    <x v="2"/>
    <s v="10/02/2023 12:39:13"/>
    <s v="2023/225 29 GSTC "/>
    <s v="Genèric Serveis Tècnics"/>
    <s v="Comunicacions urbanístiques (Entrada genèrica)"/>
    <x v="0"/>
    <x v="2"/>
    <s v="Finalitzada"/>
  </r>
  <r>
    <x v="2"/>
    <s v="08/02/2023 14:19:56"/>
    <s v="2023/220 29 GSTC "/>
    <s v="Genèric Serveis Tècnics"/>
    <s v="Contractacions de subministraments (Entrada genèrica)"/>
    <x v="3"/>
    <x v="2"/>
    <s v="Finalitzada"/>
  </r>
  <r>
    <x v="2"/>
    <s v="07/07/2023 12:59:26"/>
    <s v="2023/1029 29 GSTC "/>
    <s v="Genèric Serveis Tècnics"/>
    <s v="Gestió del servei d'aigües"/>
    <x v="11"/>
    <x v="2"/>
    <s v="Finalitzada"/>
  </r>
  <r>
    <x v="2"/>
    <s v="05/04/2023 14:16:11"/>
    <s v="2023/517 68 GPET "/>
    <s v="Genèric Promoció Eco i Turisme"/>
    <s v="Queixes i reclamacions sobre consum"/>
    <x v="1"/>
    <x v="1"/>
    <s v="Finalitzada"/>
  </r>
  <r>
    <x v="2"/>
    <s v="04/07/2023 9:08:06"/>
    <s v="2023/992 29 GSTC "/>
    <s v="Genèric Serveis Tècnics"/>
    <s v="Denúncies d'activitats"/>
    <x v="7"/>
    <x v="2"/>
    <s v="Finalitzada"/>
  </r>
  <r>
    <x v="2"/>
    <s v="04/04/2023 13:55:34"/>
    <s v="2023/514 29 GSTC "/>
    <s v="Genèric Serveis Tècnics"/>
    <s v="Registre d'activitats"/>
    <x v="7"/>
    <x v="2"/>
    <s v="Finalitzada"/>
  </r>
  <r>
    <x v="3"/>
    <s v="30/09/2022 14:37:14"/>
    <s v="2022/1376 56 GMED "/>
    <s v="Genèric Medi Ambient"/>
    <s v="Gestió de la recollida d'animals abandonats o de mesures alternatives"/>
    <x v="6"/>
    <x v="8"/>
    <s v="Finalitzada"/>
  </r>
  <r>
    <x v="3"/>
    <s v="28/01/2022 10:51:07"/>
    <s v="2022/180 29 GSTC "/>
    <s v="Genèric Serveis Tècnics"/>
    <s v="Via pública"/>
    <x v="5"/>
    <x v="2"/>
    <s v="Finalitzada"/>
  </r>
  <r>
    <x v="3"/>
    <s v="27/06/2022 8:10:55"/>
    <s v="2022/958 1 GMED "/>
    <s v="Genèric Medi Ambient"/>
    <s v="Neteja de parcel·les i solars"/>
    <x v="10"/>
    <x v="6"/>
    <s v="Finalitzada"/>
  </r>
  <r>
    <x v="3"/>
    <s v="27/04/2022 13:31:43"/>
    <s v="2022/669 6 GMED "/>
    <s v="Genèric Medi Ambient"/>
    <s v="Recollida d'escombraries"/>
    <x v="12"/>
    <x v="0"/>
    <s v="Finalitzada"/>
  </r>
  <r>
    <x v="3"/>
    <s v="26/10/2022 14:02:10"/>
    <s v="2022/1515 29 GSTC "/>
    <s v="Genèric Serveis Tècnics"/>
    <s v="Registre d'activitats"/>
    <x v="7"/>
    <x v="2"/>
    <s v="Finalitzada"/>
  </r>
  <r>
    <x v="3"/>
    <s v="26/05/2022 14:02:12"/>
    <s v="2022/817 7 GSOS "/>
    <s v="Genèric Serveis Socials"/>
    <s v="Expedients personals i familiars generats per benestar social"/>
    <x v="8"/>
    <x v="9"/>
    <s v="Finalitzada"/>
  </r>
  <r>
    <x v="3"/>
    <s v="24/11/2022 10:46:33"/>
    <s v="2022/1659 29 GSTC "/>
    <s v="Genèric Serveis Tècnics"/>
    <s v="Queixes i reclamacions sobre consum"/>
    <x v="1"/>
    <x v="2"/>
    <s v="Finalitzada"/>
  </r>
  <r>
    <x v="3"/>
    <s v="23/05/2022 13:33:27"/>
    <s v="2022/797 29 GSTC "/>
    <s v="Genèric Serveis Tècnics"/>
    <s v="Denúncies d'activitats"/>
    <x v="7"/>
    <x v="2"/>
    <s v="Finalitzada"/>
  </r>
  <r>
    <x v="3"/>
    <s v="23/05/2022 13:57:22"/>
    <s v="2022/799 29 GSTC "/>
    <s v="Genèric Serveis Tècnics"/>
    <s v="Denúncies d'activitats"/>
    <x v="7"/>
    <x v="2"/>
    <s v="En tràmit"/>
  </r>
  <r>
    <x v="3"/>
    <s v="20/05/2022 8:56:23"/>
    <s v="2022/791 6 GMED "/>
    <s v="Genèric Medi Ambient"/>
    <s v="Recollida d'escombraries"/>
    <x v="12"/>
    <x v="0"/>
    <s v="Finalitzada"/>
  </r>
  <r>
    <x v="3"/>
    <s v="20/01/2022 12:50:57"/>
    <s v="2022/105 29 GSTC "/>
    <s v="Genèric Serveis Tècnics"/>
    <s v="Via pública"/>
    <x v="5"/>
    <x v="2"/>
    <s v="En tràmit"/>
  </r>
  <r>
    <x v="3"/>
    <s v="19/04/2022 11:43:48"/>
    <s v="2022/625 29 GSTC "/>
    <s v="Genèric Serveis Tècnics"/>
    <s v="Via pública"/>
    <x v="5"/>
    <x v="2"/>
    <s v="Finalitzada"/>
  </r>
  <r>
    <x v="3"/>
    <s v="18/07/2022 13:40:58"/>
    <s v="2022/1093 29 GSTC "/>
    <s v="Genèric Serveis Tècnics"/>
    <s v="Registre d'activitats"/>
    <x v="7"/>
    <x v="2"/>
    <s v="Finalitzada"/>
  </r>
  <r>
    <x v="3"/>
    <s v="17/10/2022 12:53:29"/>
    <s v="2022/1443 34 GPET "/>
    <s v="Genèric Promoció Eco i Turisme"/>
    <s v="Queixes i reclamacions sobre consum"/>
    <x v="1"/>
    <x v="7"/>
    <s v="Finalitzada"/>
  </r>
  <r>
    <x v="3"/>
    <s v="17/05/2022 13:11:40"/>
    <s v="2022/770 29 GSTC "/>
    <s v="Genèric Serveis Tècnics"/>
    <s v="Comunicacions urbanístiques (Entrada genèrica)"/>
    <x v="0"/>
    <x v="2"/>
    <s v="Finalitzada"/>
  </r>
  <r>
    <x v="3"/>
    <s v="16/08/2022 13:44:49"/>
    <s v="2022/1181 29 GSTC "/>
    <s v="Genèric Serveis Tècnics"/>
    <s v="Registre d'activitats"/>
    <x v="7"/>
    <x v="2"/>
    <s v="Finalitzada"/>
  </r>
  <r>
    <x v="3"/>
    <s v="15/03/2022 14:15:49"/>
    <s v="2022/452 56 GMED "/>
    <s v="Genèric Medi Ambient"/>
    <s v="Cens d'animals domèstics"/>
    <x v="6"/>
    <x v="8"/>
    <s v="Finalitzada"/>
  </r>
  <r>
    <x v="3"/>
    <s v="15/02/2022 12:31:53"/>
    <s v="2022/283 29 GSTC "/>
    <s v="Genèric Serveis Tècnics"/>
    <s v="Via pública"/>
    <x v="5"/>
    <x v="2"/>
    <s v="Finalitzada"/>
  </r>
  <r>
    <x v="3"/>
    <s v="11/11/2022 12:46:26"/>
    <s v="2022/1595 29 GSTC "/>
    <s v="Genèric Serveis Tècnics"/>
    <s v="Registre d'activitats"/>
    <x v="7"/>
    <x v="2"/>
    <s v="En tràmit"/>
  </r>
  <r>
    <x v="3"/>
    <s v="11/08/2022 12:58:16"/>
    <s v="2022/1171 34 GSEC "/>
    <s v="Genèric Secretaria"/>
    <s v="Queixes i reclamacions sobre consum"/>
    <x v="1"/>
    <x v="7"/>
    <s v="Finalitzada"/>
  </r>
  <r>
    <x v="3"/>
    <s v="11/07/2022 14:35:21"/>
    <s v="2022/1052 29 GSTC "/>
    <s v="Genèric Serveis Tècnics"/>
    <s v="Registre d'activitats"/>
    <x v="7"/>
    <x v="2"/>
    <s v="Finalitzada"/>
  </r>
  <r>
    <x v="3"/>
    <s v="11/01/2022 18:02:29"/>
    <s v="2022/26 29 GSTC "/>
    <s v="Genèric Serveis Tècnics"/>
    <s v="Construcció / manteniment d'enllumenat"/>
    <x v="13"/>
    <x v="2"/>
    <s v="Finalitzada"/>
  </r>
  <r>
    <x v="3"/>
    <s v="10/01/2022 11:25:09"/>
    <s v="2022/13 29 GSTC "/>
    <s v="Genèric Serveis Tècnics"/>
    <s v="Construcció / manteniment d'infrastructura"/>
    <x v="3"/>
    <x v="2"/>
    <s v="Finalitzada"/>
  </r>
  <r>
    <x v="3"/>
    <s v="07/07/2022 15:12:58"/>
    <s v="2022/1038 6 GSTC "/>
    <s v="Genèric Serveis Tècnics"/>
    <s v="Neteja de parcel·les i solars"/>
    <x v="10"/>
    <x v="0"/>
    <s v="Finalitzada"/>
  </r>
  <r>
    <x v="3"/>
    <s v="07/02/2022 11:05:29"/>
    <s v="2022/229 6 GMED "/>
    <s v="Genèric Medi Ambient"/>
    <s v="Recollida d'escombraries"/>
    <x v="12"/>
    <x v="0"/>
    <s v="Finalitzada"/>
  </r>
  <r>
    <x v="3"/>
    <s v="06/07/2022 10:26:16"/>
    <s v="2022/1030 6 GMED "/>
    <s v="Genèric Medi Ambient"/>
    <s v="Expedients sancionadors en matèria d'animals (Entrada genèrica)"/>
    <x v="6"/>
    <x v="0"/>
    <s v="Finalitzada"/>
  </r>
  <r>
    <x v="3"/>
    <s v="06/05/2022 10:08:36"/>
    <s v="2022/704 29 GSTC "/>
    <s v="Genèric Serveis Tècnics"/>
    <s v="Queixes i reclamacions sobre consum"/>
    <x v="1"/>
    <x v="2"/>
    <s v="Finalitzada"/>
  </r>
  <r>
    <x v="3"/>
    <s v="01/02/2022 14:16:54"/>
    <s v="2022/202 29 GSTC "/>
    <s v="Genèric Serveis Tècnics"/>
    <s v="Comunicacions urbanístiques (Entrada genèrica)"/>
    <x v="0"/>
    <x v="2"/>
    <s v="Finalitzada"/>
  </r>
  <r>
    <x v="4"/>
    <s v="29/09/2021 10:54:32"/>
    <s v="2021/1385 6 GMED "/>
    <s v="Genèric Medi Ambient"/>
    <s v="Sol·licituds de serveis de neteja"/>
    <x v="10"/>
    <x v="0"/>
    <s v="Finalitzada"/>
  </r>
  <r>
    <x v="4"/>
    <s v="29/03/2021 11:10:18"/>
    <s v="2021/389 6 GMED "/>
    <s v="Genèric Medi Ambient"/>
    <s v="Sol·licituds de serveis de neteja"/>
    <x v="10"/>
    <x v="0"/>
    <s v="Finalitzada"/>
  </r>
  <r>
    <x v="4"/>
    <s v="28/01/2021 17:28:21"/>
    <s v="2021/115 29 GSTC "/>
    <s v="Genèric Serveis Tècnics"/>
    <s v="Construcció / manteniment d'enllumenat"/>
    <x v="13"/>
    <x v="2"/>
    <s v="Finalitzada"/>
  </r>
  <r>
    <x v="4"/>
    <s v="27/07/2021 8:45:18"/>
    <s v="2021/1175 29 GSTC "/>
    <s v="Genèric Serveis Tècnics"/>
    <s v="Via pública"/>
    <x v="5"/>
    <x v="2"/>
    <s v="Finalitzada"/>
  </r>
  <r>
    <x v="4"/>
    <s v="26/01/2021 13:49:28"/>
    <s v="2021/102 29 GSTC "/>
    <s v="Genèric Serveis Tècnics"/>
    <s v="Informació al consumidor"/>
    <x v="1"/>
    <x v="2"/>
    <s v="Finalitzada"/>
  </r>
  <r>
    <x v="4"/>
    <s v="25/08/2021 9:47:27"/>
    <s v="2021/1227 29 GSTC "/>
    <s v="Genèric Serveis Tècnics"/>
    <s v="Via pública"/>
    <x v="5"/>
    <x v="2"/>
    <s v="Finalitzada"/>
  </r>
  <r>
    <x v="4"/>
    <s v="25/05/2021 11:57:55"/>
    <s v="2021/703 29 GSTC "/>
    <s v="Genèric Serveis Tècnics"/>
    <s v="Control de tasques de manteniment d'equipaments"/>
    <x v="3"/>
    <x v="2"/>
    <s v="Finalitzada"/>
  </r>
  <r>
    <x v="4"/>
    <s v="25/05/2021 19:07:17"/>
    <s v="2021/709 29 GSTC "/>
    <s v="Genèric Serveis Tècnics"/>
    <s v="Verificació i control d'activitats (Entrada genèrica)"/>
    <x v="7"/>
    <x v="2"/>
    <s v="Finalitzada"/>
  </r>
  <r>
    <x v="4"/>
    <s v="24/05/2021 12:15:47"/>
    <s v="2021/693 29 GSTC "/>
    <s v="Genèric Serveis Tècnics"/>
    <s v="Via pública"/>
    <x v="5"/>
    <x v="2"/>
    <s v="Finalitzada"/>
  </r>
  <r>
    <x v="4"/>
    <s v="23/09/2021 11:14:32"/>
    <s v="2021/1361 29 GSTC "/>
    <s v="Genèric Serveis Tècnics"/>
    <s v="Construcció / manteniment de clavegueram"/>
    <x v="3"/>
    <x v="2"/>
    <s v="Finalitzada"/>
  </r>
  <r>
    <x v="4"/>
    <s v="23/06/2021 9:29:56"/>
    <s v="2021/961 29 GSTC "/>
    <s v="Genèric Serveis Tècnics"/>
    <s v="Comunicacions urbanístiques (Entrada genèrica)"/>
    <x v="0"/>
    <x v="2"/>
    <s v="Finalitzada"/>
  </r>
  <r>
    <x v="4"/>
    <s v="23/04/2021 8:58:39"/>
    <s v="2021/510 29 GSTC "/>
    <s v="Genèric Serveis Tècnics"/>
    <s v="Via pública"/>
    <x v="5"/>
    <x v="2"/>
    <s v="Finalitzada"/>
  </r>
  <r>
    <x v="4"/>
    <s v="20/01/2021 8:36:35"/>
    <s v="2021/60 29 GSTC "/>
    <s v="Genèric Serveis Tècnics"/>
    <s v="Queixes i reclamacions sobre consum"/>
    <x v="1"/>
    <x v="2"/>
    <s v="Finalitzada"/>
  </r>
  <r>
    <x v="4"/>
    <s v="17/09/2021 10:19:04"/>
    <s v="2021/1318 13 GSPT "/>
    <s v="Genèric Esports"/>
    <s v="Organització d'activitats esportives"/>
    <x v="4"/>
    <x v="3"/>
    <s v="Finalitzada"/>
  </r>
  <r>
    <x v="4"/>
    <s v="17/09/2021 9:29:01"/>
    <s v="2021/1314 29 GSTC "/>
    <s v="Genèric Serveis Tècnics"/>
    <s v="Comunicacions urbanístiques (Entrada genèrica)"/>
    <x v="0"/>
    <x v="2"/>
    <s v="Finalitzada"/>
  </r>
  <r>
    <x v="4"/>
    <s v="17/03/2021 14:46:46"/>
    <s v="2021/329 29 GSTC "/>
    <s v="Genèric Serveis Tècnics"/>
    <s v="Actuacions d'escasa entitat (obres municipals)"/>
    <x v="0"/>
    <x v="2"/>
    <s v="Finalitzada"/>
  </r>
  <r>
    <x v="4"/>
    <s v="16/06/2021 13:43:35"/>
    <s v="2021/898 29 GSTC "/>
    <s v="Genèric Serveis Tècnics"/>
    <s v="Queixes i reclamacions sobre consum"/>
    <x v="1"/>
    <x v="2"/>
    <s v="Finalitzada"/>
  </r>
  <r>
    <x v="4"/>
    <s v="15/03/2021 14:20:41"/>
    <s v="2021/307 29 GSTC "/>
    <s v="Genèric Serveis Tècnics"/>
    <s v="Registre d'activitats"/>
    <x v="7"/>
    <x v="2"/>
    <s v="Finalitzada"/>
  </r>
  <r>
    <x v="4"/>
    <s v="14/12/2021 9:26:57"/>
    <s v="2021/1781 34 GPET "/>
    <s v="Genèric Promoció Eco i Turisme"/>
    <s v="Queixes i reclamacions sobre consum"/>
    <x v="1"/>
    <x v="7"/>
    <s v="Finalitzada"/>
  </r>
  <r>
    <x v="4"/>
    <s v="14/05/2021 8:40:14"/>
    <s v="2021/624 29 GSTC "/>
    <s v="Genèric Serveis Tècnics"/>
    <s v="Queixes i reclamacions sobre consum"/>
    <x v="1"/>
    <x v="2"/>
    <s v="Finalitzada"/>
  </r>
  <r>
    <x v="4"/>
    <s v="14/01/2021 11:59:59"/>
    <s v="2021/36 29 GSTC "/>
    <s v="Genèric Serveis Tècnics"/>
    <s v="Registre d'activitats"/>
    <x v="7"/>
    <x v="2"/>
    <s v="En tràmit"/>
  </r>
  <r>
    <x v="4"/>
    <s v="14/01/2021 18:59:45"/>
    <s v="2021/42 29 GSTC "/>
    <s v="Genèric Serveis Tècnics"/>
    <s v="Comunicacions urbanístiques (Entrada genèrica)"/>
    <x v="0"/>
    <x v="2"/>
    <s v="Finalitzada"/>
  </r>
  <r>
    <x v="4"/>
    <s v="13/04/2021 10:37:31"/>
    <s v="2021/446 29 GSTC "/>
    <s v="Genèric Serveis Tècnics"/>
    <s v="Expedients d'entitats i associacions del municipi"/>
    <x v="14"/>
    <x v="2"/>
    <s v="Finalitzada"/>
  </r>
  <r>
    <x v="4"/>
    <s v="11/05/2021 8:44:38"/>
    <s v="2021/600 6 GSTC "/>
    <s v="Genèric Serveis Tècnics"/>
    <s v="Construcció / manteniment de jardins, parcs, arbrat i platges"/>
    <x v="3"/>
    <x v="0"/>
    <s v="Finalitzada"/>
  </r>
  <r>
    <x v="4"/>
    <s v="10/05/2021 13:02:49"/>
    <s v="2021/594 29 GSTC "/>
    <s v="Genèric Serveis Tècnics"/>
    <s v="Construcció / manteniment de clavegueram"/>
    <x v="3"/>
    <x v="2"/>
    <s v="Finalitzada"/>
  </r>
  <r>
    <x v="4"/>
    <s v="10/05/2021 8:30:25"/>
    <s v="2021/589 29 GSTC "/>
    <s v="Genèric Serveis Tècnics"/>
    <s v="Via pública"/>
    <x v="5"/>
    <x v="2"/>
    <s v="Finalitzada"/>
  </r>
  <r>
    <x v="4"/>
    <s v="10/03/2021 11:17:57"/>
    <s v="2021/280 29 GSTC "/>
    <s v="Genèric Serveis Tècnics"/>
    <s v="Construcció / manteniment d'enllumenat"/>
    <x v="13"/>
    <x v="2"/>
    <s v="Finalitzada"/>
  </r>
  <r>
    <x v="4"/>
    <s v="10/02/2021 12:49:42"/>
    <s v="2021/156 6 GSTC "/>
    <s v="Genèric Serveis Tècnics"/>
    <s v="Neteja de parcel·les i solars"/>
    <x v="10"/>
    <x v="0"/>
    <s v="Finalitzada"/>
  </r>
  <r>
    <x v="4"/>
    <s v="09/09/2021 18:43:33"/>
    <s v="2021/1273 29 GSTC "/>
    <s v="Genèric Serveis Tècnics"/>
    <s v="Comunicacions urbanístiques (Entrada genèrica)"/>
    <x v="0"/>
    <x v="2"/>
    <s v="Finalitzada"/>
  </r>
  <r>
    <x v="4"/>
    <s v="09/04/2021 12:43:16"/>
    <s v="2021/434 29 GSTC "/>
    <s v="Genèric Serveis Tècnics"/>
    <s v="Via pública"/>
    <x v="5"/>
    <x v="2"/>
    <s v="Finalitzada"/>
  </r>
  <r>
    <x v="4"/>
    <s v="08/03/2021 11:35:50"/>
    <s v="2021/266 29 GSTC "/>
    <s v="Genèric Serveis Tècnics"/>
    <s v="Construcció / manteniment d'infrastructura"/>
    <x v="3"/>
    <x v="2"/>
    <s v="Finalitzada"/>
  </r>
  <r>
    <x v="4"/>
    <s v="07/07/2021 9:02:37"/>
    <s v="2021/1082 29 GSTC "/>
    <s v="Genèric Serveis Tècnics"/>
    <s v="Registre d'activitats"/>
    <x v="7"/>
    <x v="2"/>
    <s v="Finalitzada"/>
  </r>
  <r>
    <x v="4"/>
    <s v="05/08/2021 13:47:48"/>
    <s v="2021/1210 29 GSTC "/>
    <s v="Genèric Serveis Tècnics"/>
    <s v="Contractacions de subministraments (Entrada genèrica)"/>
    <x v="3"/>
    <x v="2"/>
    <s v="Finalitzada"/>
  </r>
  <r>
    <x v="4"/>
    <s v="05/08/2021 14:19:46"/>
    <s v="2021/1211 29 GSTC "/>
    <s v="Genèric Serveis Tècnics"/>
    <s v="Control de tasques de manteniment d'equipaments"/>
    <x v="3"/>
    <x v="2"/>
    <s v="Finalitzada"/>
  </r>
  <r>
    <x v="4"/>
    <s v="05/02/2021 16:20:41"/>
    <s v="2021/149 55 GSTC "/>
    <s v="Genèric Serveis Tècnics"/>
    <s v="Construcció / manteniment d'infrastructura"/>
    <x v="3"/>
    <x v="5"/>
    <s v="Finalitzada"/>
  </r>
  <r>
    <x v="4"/>
    <s v="04/05/2021 19:17:00"/>
    <s v="2021/573 29 GSTC "/>
    <s v="Genèric Serveis Tècnics"/>
    <s v="Consultes prèvies de classificació de l'activitat"/>
    <x v="7"/>
    <x v="2"/>
    <s v="Finalitzada"/>
  </r>
  <r>
    <x v="4"/>
    <s v="03/03/2021 12:46:32"/>
    <s v="2021/254 6 GSTC "/>
    <s v="Genèric Serveis Tècnics"/>
    <s v="Via pública"/>
    <x v="5"/>
    <x v="0"/>
    <s v="Finalitzada"/>
  </r>
  <r>
    <x v="4"/>
    <s v="02/11/2021 13:57:13"/>
    <s v="2021/1585 29 GSTC "/>
    <s v="Genèric Serveis Tècnics"/>
    <s v="Construcció / manteniment d'infrastructura"/>
    <x v="3"/>
    <x v="2"/>
    <s v="Finalitzada"/>
  </r>
  <r>
    <x v="4"/>
    <s v="01/06/2021 20:19:35"/>
    <s v="2021/759 29 GSTC "/>
    <s v="Genèric Serveis Tècnics"/>
    <s v="Comunicacions urbanístiques (Entrada genèrica)"/>
    <x v="0"/>
    <x v="2"/>
    <s v="Finalitzada"/>
  </r>
  <r>
    <x v="5"/>
    <s v="29/06/2020 14:11:35"/>
    <s v="2020/571 29 GSTC "/>
    <s v="Genèric Serveis Tècnics"/>
    <s v="Comunicacions prèvies a l'execució d'obres (assabentat)"/>
    <x v="0"/>
    <x v="2"/>
    <s v="Finalitzada"/>
  </r>
  <r>
    <x v="5"/>
    <s v="28/09/2020 0:00:00"/>
    <s v="2020/981 29 GSTC "/>
    <s v="Genèric Serveis Tècnics"/>
    <s v="Comunicacions urbanístiques (Entrada genèrica)"/>
    <x v="0"/>
    <x v="2"/>
    <s v="Finalitzada"/>
  </r>
  <r>
    <x v="5"/>
    <s v="26/11/2020 13:23:44"/>
    <s v="2020/1207 55 GSTC "/>
    <s v="Genèric Serveis Tècnics"/>
    <s v="Comunicacions urbanístiques (Entrada genèrica)"/>
    <x v="0"/>
    <x v="5"/>
    <s v="Finalitzada"/>
  </r>
  <r>
    <x v="5"/>
    <s v="22/07/2020 10:13:28"/>
    <s v="2020/776 55 GSTC "/>
    <s v="Genèric Serveis Tècnics"/>
    <s v="Comunicacions urbanístiques (Entrada genèrica)"/>
    <x v="0"/>
    <x v="5"/>
    <s v="Finalitzada"/>
  </r>
  <r>
    <x v="5"/>
    <s v="21/10/2020 14:33:01"/>
    <s v="2020/1062 29 GSTC "/>
    <s v="Genèric Serveis Tècnics"/>
    <s v="Gestió d'equipaments culturals, esportius i de lleure (Entrada genèrica)"/>
    <x v="3"/>
    <x v="2"/>
    <s v="Finalitzada"/>
  </r>
  <r>
    <x v="5"/>
    <s v="21/09/2020 13:20:56"/>
    <s v="2020/955 55 GSTC "/>
    <s v="Genèric Serveis Tècnics"/>
    <s v="Construcció / manteniment de clavegueram"/>
    <x v="3"/>
    <x v="5"/>
    <s v="Finalitzada"/>
  </r>
  <r>
    <x v="5"/>
    <s v="19/11/2020 11:35:08"/>
    <s v="2020/1178 29 GSTC "/>
    <s v="Genèric Serveis Tècnics"/>
    <s v="Construcció / manteniment d'infrastructura"/>
    <x v="3"/>
    <x v="2"/>
    <s v="Finalitzada"/>
  </r>
  <r>
    <x v="5"/>
    <s v="19/11/2020 17:45:55"/>
    <s v="2020/1183 29 GSTC "/>
    <s v="Genèric Serveis Tècnics"/>
    <s v="Queixes i reclamacions sobre consum"/>
    <x v="1"/>
    <x v="2"/>
    <s v="Finalitzada"/>
  </r>
  <r>
    <x v="5"/>
    <s v="16/11/2020 14:59:46"/>
    <s v="2020/1164 29 GSTC "/>
    <s v="Genèric Serveis Tècnics"/>
    <s v="Queixes i reclamacions sobre consum"/>
    <x v="1"/>
    <x v="2"/>
    <s v="Finalitzada"/>
  </r>
  <r>
    <x v="5"/>
    <s v="12/03/2020 9:26:13"/>
    <s v="2020/258 6 GMED "/>
    <s v="Genèric Medi Ambient"/>
    <s v="Expedients sancionadors en matèria d'animals (Entrada genèrica)"/>
    <x v="6"/>
    <x v="0"/>
    <s v="Finalitzada"/>
  </r>
  <r>
    <x v="5"/>
    <s v="11/11/2020 11:51:27"/>
    <s v="2020/1139 29 GSTC "/>
    <s v="Genèric Serveis Tècnics"/>
    <s v="Via pública"/>
    <x v="5"/>
    <x v="2"/>
    <s v="Finalitzada"/>
  </r>
  <r>
    <x v="5"/>
    <s v="11/11/2020 12:07:33"/>
    <s v="2020/1141 29 GSTC "/>
    <s v="Genèric Serveis Tècnics"/>
    <s v="Registre d'activitats"/>
    <x v="7"/>
    <x v="2"/>
    <s v="Finalitzada"/>
  </r>
  <r>
    <x v="5"/>
    <s v="11/11/2020 12:12:08"/>
    <s v="2020/1142 29 GSTC "/>
    <s v="Genèric Serveis Tècnics"/>
    <s v="Registre d'activitats"/>
    <x v="7"/>
    <x v="2"/>
    <s v="Finalitzada"/>
  </r>
  <r>
    <x v="5"/>
    <s v="11/11/2020 13:08:12"/>
    <s v="2020/1143 29 GSTC "/>
    <s v="Genèric Serveis Tècnics"/>
    <s v="Queixes i reclamacions sobre consum"/>
    <x v="1"/>
    <x v="2"/>
    <s v="Finalitzada"/>
  </r>
  <r>
    <x v="5"/>
    <s v="10/09/2020 13:50:58"/>
    <s v="2020/894 29 GSTC "/>
    <s v="Genèric Serveis Tècnics"/>
    <s v="Via pública"/>
    <x v="5"/>
    <x v="2"/>
    <s v="Finalitzada"/>
  </r>
  <r>
    <x v="5"/>
    <s v="10/06/2020 8:11:43"/>
    <s v="2020/446 56 GMED "/>
    <s v="Genèric Medi Ambient"/>
    <s v="Expedients sancionadors en matèria d'animals (Entrada genèrica)"/>
    <x v="6"/>
    <x v="8"/>
    <s v="Finalitzada"/>
  </r>
  <r>
    <x v="5"/>
    <s v="09/03/2020 7:57:36"/>
    <s v="2020/244 6 GSTC "/>
    <s v="Genèric Serveis Tècnics"/>
    <s v="Neteja de parcel·les i solars"/>
    <x v="10"/>
    <x v="0"/>
    <s v="Finalitzada"/>
  </r>
  <r>
    <x v="5"/>
    <s v="08/05/2020 14:20:56"/>
    <s v="2020/355 29 GSTC "/>
    <s v="Genèric Serveis Tècnics"/>
    <s v="Registre d'activitats"/>
    <x v="7"/>
    <x v="2"/>
    <s v="Finalitzada"/>
  </r>
  <r>
    <x v="5"/>
    <s v="06/10/2020 10:43:27"/>
    <s v="2020/1017 29 GSTC "/>
    <s v="Genèric Serveis Tècnics"/>
    <s v="Via pública"/>
    <x v="5"/>
    <x v="2"/>
    <s v="Finalitzada"/>
  </r>
  <r>
    <x v="5"/>
    <s v="06/04/2020 11:06:41"/>
    <s v="2020/304 55 GSTC "/>
    <s v="Genèric Serveis Tècnics"/>
    <s v="Construcció / manteniment d'infrastructura"/>
    <x v="3"/>
    <x v="5"/>
    <s v="Finalitzada"/>
  </r>
  <r>
    <x v="5"/>
    <s v="06/04/2020 12:20:25"/>
    <s v="2020/305 55 GSTC "/>
    <s v="Genèric Serveis Tècnics"/>
    <s v="Comunicacions urbanístiques (Entrada genèrica)"/>
    <x v="0"/>
    <x v="5"/>
    <s v="Finalitzada"/>
  </r>
  <r>
    <x v="5"/>
    <s v="04/11/2020 8:39:14"/>
    <s v="2020/1110 34 GPET "/>
    <s v="Genèric Promoció Eco i Turisme"/>
    <s v="Queixes i reclamacions sobre consum"/>
    <x v="1"/>
    <x v="7"/>
    <s v="Finalitzada"/>
  </r>
  <r>
    <x v="5"/>
    <s v="01/12/2020 12:09:06"/>
    <s v="2020/1218 6 GMED "/>
    <s v="Genèric Medi Ambient"/>
    <s v="Planificació dels serveis de neteja i recollida selectiva"/>
    <x v="12"/>
    <x v="0"/>
    <s v="Finalitzada"/>
  </r>
  <r>
    <x v="5"/>
    <s v="01/07/2020 9:22:01"/>
    <s v="2020/591 56 GMED "/>
    <s v="Genèric Medi Ambient"/>
    <s v="Expedients sancionadors en matèria d'animals (Entrada genèrica)"/>
    <x v="6"/>
    <x v="8"/>
    <s v="Finalitzada"/>
  </r>
  <r>
    <x v="6"/>
    <s v="30/09/2019 9:51:01"/>
    <s v="2019/1117 6 GMED "/>
    <s v="Genèric Medi Ambient"/>
    <s v="Expedients sancionadors en matèria d'animals (Entrada genèrica)"/>
    <x v="6"/>
    <x v="0"/>
    <m/>
  </r>
  <r>
    <x v="6"/>
    <s v="30/05/2019 16:47:12"/>
    <s v="2019/628 6 GMED "/>
    <s v="Genèric Medi Ambient"/>
    <s v="Planificació dels serveis de neteja i recollida selectiva"/>
    <x v="12"/>
    <x v="0"/>
    <m/>
  </r>
  <r>
    <x v="6"/>
    <s v="23/07/2019 8:50:54"/>
    <s v="2019/894 6 GMED "/>
    <s v="Genèric Medi Ambient"/>
    <s v="Expedients sancionadors en matèria d'animals (Entrada genèrica)"/>
    <x v="6"/>
    <x v="0"/>
    <m/>
  </r>
  <r>
    <x v="6"/>
    <s v="21/03/2019 12:09:15"/>
    <s v="2019/332 6 GMED "/>
    <s v="Genèric Medi Ambient"/>
    <s v="Gestió de la recollida d'animals abandonats o de mesures alternatives"/>
    <x v="6"/>
    <x v="0"/>
    <m/>
  </r>
  <r>
    <x v="6"/>
    <s v="21/03/2019 13:00:59"/>
    <s v="2019/334 6 GMED "/>
    <s v="Genèric Medi Ambient"/>
    <s v="Gestió de la recollida d'animals abandonats o de mesures alternatives"/>
    <x v="6"/>
    <x v="0"/>
    <m/>
  </r>
  <r>
    <x v="6"/>
    <s v="20/11/2019 14:02:14"/>
    <s v="2019/1366 6 GSTC "/>
    <s v="Genèric Serveis Tècnics"/>
    <s v="Neteja de parcel·les i solars"/>
    <x v="10"/>
    <x v="0"/>
    <m/>
  </r>
  <r>
    <x v="6"/>
    <s v="20/09/2019 12:31:10"/>
    <s v="2019/1052 29 GSTC "/>
    <s v="Genèric Serveis Tècnics"/>
    <s v="Via pública"/>
    <x v="5"/>
    <x v="2"/>
    <m/>
  </r>
  <r>
    <x v="6"/>
    <s v="19/07/2019 9:45:23"/>
    <s v="2019/889 29 GSTC "/>
    <s v="Genèric Serveis Tècnics"/>
    <s v="Via pública"/>
    <x v="5"/>
    <x v="2"/>
    <m/>
  </r>
  <r>
    <x v="6"/>
    <s v="10/10/2019 18:08:29"/>
    <s v="2019/1168 29 GSTC "/>
    <s v="Genèric Serveis Tècnics"/>
    <s v="Gestió del servei d'aigües"/>
    <x v="11"/>
    <x v="2"/>
    <m/>
  </r>
  <r>
    <x v="6"/>
    <s v="09/09/2019 13:10:58"/>
    <s v="2019/1009 1 GSEC "/>
    <s v="Genèric Secretaria"/>
    <s v="Respostes escrits Alcalde "/>
    <x v="9"/>
    <x v="6"/>
    <m/>
  </r>
  <r>
    <x v="6"/>
    <s v="09/04/2019 8:34:42"/>
    <s v="2019/404 56 GMED "/>
    <s v="Genèric Medi Ambient"/>
    <s v="Gestió de la recollida d'animals abandonats o de mesures alternatives"/>
    <x v="6"/>
    <x v="8"/>
    <s v="Finalitzada"/>
  </r>
  <r>
    <x v="6"/>
    <s v="05/12/2019 13:44:40"/>
    <s v="2019/1415 56 GSTC "/>
    <s v="Genèric Serveis Tècnics"/>
    <s v="Neteja de parcel·les i solars"/>
    <x v="10"/>
    <x v="8"/>
    <s v="Finalitzada"/>
  </r>
  <r>
    <x v="6"/>
    <s v="04/01/2019 9:27:38"/>
    <s v="2019/6 29 GSTC "/>
    <s v="Genèric Serveis Tècnics"/>
    <s v="Registre d'activitats"/>
    <x v="7"/>
    <x v="2"/>
    <m/>
  </r>
  <r>
    <x v="7"/>
    <s v="28/05/2018 14:23:29"/>
    <s v="2018/401 29 GSTC "/>
    <s v="Genèric Serveis Tècnics"/>
    <s v="Via pública"/>
    <x v="5"/>
    <x v="2"/>
    <m/>
  </r>
  <r>
    <x v="7"/>
    <s v="23/07/2018 9:07:52"/>
    <s v="2018/682 6 GSTC "/>
    <s v="Genèric Serveis Tècnics"/>
    <s v="Via pública"/>
    <x v="5"/>
    <x v="0"/>
    <m/>
  </r>
  <r>
    <x v="7"/>
    <s v="21/09/2018 8:15:34"/>
    <s v="2018/824 6 GMED "/>
    <s v="Genèric Medi Ambient"/>
    <s v="Gestió de la recollida d'animals abandonats o de mesures alternatives"/>
    <x v="6"/>
    <x v="0"/>
    <m/>
  </r>
  <r>
    <x v="7"/>
    <s v="19/10/2018 7:57:53"/>
    <s v="2018/955 6 GMED "/>
    <s v="Genèric Medi Ambient"/>
    <s v="Construcció / manteniment de jardins, parcs, arbrat i platges"/>
    <x v="3"/>
    <x v="0"/>
    <m/>
  </r>
  <r>
    <x v="7"/>
    <s v="19/07/2018 16:26:18"/>
    <s v="2018/676 6 GMED "/>
    <s v="Genèric Medi Ambient"/>
    <s v="Campanyes de prevenció d'incendis"/>
    <x v="2"/>
    <x v="0"/>
    <m/>
  </r>
  <r>
    <x v="7"/>
    <s v="18/05/2018 7:51:26"/>
    <s v="2018/367 6 GMED "/>
    <s v="Genèric Medi Ambient"/>
    <s v="Recollida d'escombraries"/>
    <x v="12"/>
    <x v="0"/>
    <m/>
  </r>
  <r>
    <x v="7"/>
    <s v="17/12/2018 9:13:05"/>
    <s v="2018/1152 6 GMED "/>
    <s v="Genèric Medi Ambient"/>
    <s v="Recollida d'escombraries"/>
    <x v="12"/>
    <x v="0"/>
    <m/>
  </r>
  <r>
    <x v="7"/>
    <s v="16/01/2018 0:00:00"/>
    <s v="2018/41 29 GSTC "/>
    <s v="Genèric Serveis Tècnics"/>
    <s v="Control de tasques de manteniment d'infraestructures municipals"/>
    <x v="3"/>
    <x v="2"/>
    <m/>
  </r>
  <r>
    <x v="7"/>
    <s v="10/10/2018 14:22:53"/>
    <s v="2018/925 56 GMED "/>
    <s v="Genèric Medi Ambient"/>
    <s v="Gestió de la recollida d'animals abandonats o de mesures alternatives"/>
    <x v="6"/>
    <x v="8"/>
    <s v="Finalitzada"/>
  </r>
  <r>
    <x v="7"/>
    <s v="03/10/2018 13:04:39"/>
    <s v="2018/888 55 GSEC "/>
    <s v="Genèric Secretaria"/>
    <s v="Respostes escrits Alcalde "/>
    <x v="9"/>
    <x v="5"/>
    <m/>
  </r>
  <r>
    <x v="7"/>
    <s v="03/08/2018 9:26:17"/>
    <s v="2018/722 29 GSTC "/>
    <s v="Genèric Serveis Tècnics"/>
    <s v="Registre d'activitats"/>
    <x v="7"/>
    <x v="2"/>
    <m/>
  </r>
  <r>
    <x v="7"/>
    <s v="01/06/2018 14:29:42"/>
    <s v="2018/444 29 lomenor "/>
    <s v="Llicències d'Obres Menors"/>
    <s v="Llicències d'obres menors"/>
    <x v="0"/>
    <x v="2"/>
    <m/>
  </r>
  <r>
    <x v="8"/>
    <s v="29/06/2017 0:00:00"/>
    <s v="2017/530 6 GMED "/>
    <s v="Genèric Medi Ambient"/>
    <s v="Plans d'acció ambiental"/>
    <x v="2"/>
    <x v="0"/>
    <m/>
  </r>
  <r>
    <x v="8"/>
    <s v="29/06/2017 0:00:00"/>
    <s v="2017/529 6 GMED "/>
    <s v="Genèric Medi Ambient"/>
    <s v="Plans d'acció ambiental"/>
    <x v="2"/>
    <x v="0"/>
    <m/>
  </r>
  <r>
    <x v="8"/>
    <s v="29/06/2017 0:00:00"/>
    <s v="2017/531 6 GMED "/>
    <s v="Genèric Medi Ambient"/>
    <s v="Plans d'acció ambiental"/>
    <x v="2"/>
    <x v="0"/>
    <m/>
  </r>
  <r>
    <x v="8"/>
    <s v="24/07/2017 0:00:00"/>
    <s v="2017/610 29 GSTC "/>
    <s v="Genèric Serveis Tècnics"/>
    <s v="Control de tasques de manteniment d'infraestructures municipals"/>
    <x v="3"/>
    <x v="2"/>
    <m/>
  </r>
  <r>
    <x v="8"/>
    <s v="24/07/2017 0:00:00"/>
    <s v="2017/586 6 GMED "/>
    <s v="Genèric Medi Ambient"/>
    <s v="Plans d'acció ambiental"/>
    <x v="2"/>
    <x v="0"/>
    <m/>
  </r>
  <r>
    <x v="8"/>
    <s v="21/04/2017 0:00:00"/>
    <s v="2017/296 6 GMED "/>
    <s v="Genèric Medi Ambient"/>
    <s v="Plans d'acció ambiental"/>
    <x v="2"/>
    <x v="0"/>
    <m/>
  </r>
  <r>
    <x v="8"/>
    <s v="14/07/2017 0:00:00"/>
    <s v="2017/587 29 GSTC "/>
    <s v="Genèric Serveis Tècnics"/>
    <s v="Control de tasques de manteniment d'infraestructures municipals"/>
    <x v="3"/>
    <x v="2"/>
    <m/>
  </r>
  <r>
    <x v="8"/>
    <s v="08/03/2017 0:00:00"/>
    <s v="2017/195 6 GMED "/>
    <s v="Genèric Medi Ambient"/>
    <s v="Plans d'acció ambiental"/>
    <x v="2"/>
    <x v="0"/>
    <m/>
  </r>
  <r>
    <x v="8"/>
    <s v="06/04/2017 0:00:00"/>
    <s v="2017/272 6 GMED "/>
    <s v="Genèric Medi Ambient"/>
    <s v="Plans d'acció ambiental"/>
    <x v="2"/>
    <x v="0"/>
    <m/>
  </r>
  <r>
    <x v="9"/>
    <s v="30/08/2016 0:00:00"/>
    <s v="2016/636 29 GSTC "/>
    <s v="Genèric Serveis Tècnics"/>
    <s v="Control de tasques de manteniment d'infraestructures municipals"/>
    <x v="3"/>
    <x v="2"/>
    <m/>
  </r>
  <r>
    <x v="9"/>
    <s v="29/11/2016 0:00:00"/>
    <s v="2016/798 29 GSTC "/>
    <s v="Genèric Serveis Tècnics"/>
    <s v="Control de tasques de manteniment d'infraestructures municipals"/>
    <x v="3"/>
    <x v="2"/>
    <m/>
  </r>
  <r>
    <x v="9"/>
    <s v="28/12/2016 0:00:00"/>
    <s v="2016/880 29 GSTC "/>
    <s v="Genèric Serveis Tècnics"/>
    <s v="Control de tasques de manteniment d'infraestructures municipals"/>
    <x v="3"/>
    <x v="2"/>
    <m/>
  </r>
  <r>
    <x v="9"/>
    <s v="28/12/2016 0:00:00"/>
    <s v="2016/879 29 GSTC "/>
    <s v="Genèric Serveis Tècnics"/>
    <s v="Control de tasques de manteniment d'infraestructures municipals"/>
    <x v="3"/>
    <x v="2"/>
    <m/>
  </r>
  <r>
    <x v="9"/>
    <s v="19/10/2016 0:00:00"/>
    <s v="2016/702 29 GSTC "/>
    <s v="Genèric Serveis Tècnics"/>
    <s v="Control de tasques de manteniment d'infraestructures municipals"/>
    <x v="3"/>
    <x v="2"/>
    <m/>
  </r>
  <r>
    <x v="9"/>
    <s v="19/04/2016 0:00:00"/>
    <s v="2016/288 6 GMED "/>
    <s v="Genèric Medi Ambient"/>
    <s v="Plans d'acció ambiental"/>
    <x v="2"/>
    <x v="0"/>
    <m/>
  </r>
  <r>
    <x v="9"/>
    <s v="19/04/2016 0:00:00"/>
    <s v="2016/289 6 GMED "/>
    <s v="Genèric Medi Ambient"/>
    <s v="Plans d'acció ambiental"/>
    <x v="2"/>
    <x v="0"/>
    <m/>
  </r>
  <r>
    <x v="9"/>
    <s v="18/02/2016 0:00:00"/>
    <s v="2016/132 6 GMED "/>
    <s v="Genèric Medi Ambient"/>
    <s v="Plans d'acció ambiental"/>
    <x v="2"/>
    <x v="0"/>
    <m/>
  </r>
  <r>
    <x v="9"/>
    <s v="15/07/2016 0:00:00"/>
    <s v="2016/539 29 GSTC "/>
    <s v="Genèric Serveis Tècnics"/>
    <s v="Control de tasques de manteniment d'infraestructures municipals"/>
    <x v="3"/>
    <x v="2"/>
    <m/>
  </r>
  <r>
    <x v="9"/>
    <s v="14/09/2016 0:00:00"/>
    <s v="2016/652 6 GMED "/>
    <s v="Genèric Medi Ambient"/>
    <s v="Plans d'acció ambiental"/>
    <x v="2"/>
    <x v="0"/>
    <m/>
  </r>
  <r>
    <x v="9"/>
    <s v="13/01/2016 0:00:00"/>
    <s v="2016/278 29 GSTC "/>
    <s v="Genèric Serveis Tècnics"/>
    <s v="Control de tasques de manteniment d'infraestructures municipals"/>
    <x v="3"/>
    <x v="2"/>
    <m/>
  </r>
  <r>
    <x v="9"/>
    <s v="12/12/2016 0:00:00"/>
    <s v="2016/852 6 GMED "/>
    <s v="Genèric Medi Ambient"/>
    <s v="Plans d'acció ambiental"/>
    <x v="2"/>
    <x v="0"/>
    <m/>
  </r>
  <r>
    <x v="9"/>
    <s v="11/03/2016 0:00:00"/>
    <s v="2016/270 29 GSTC "/>
    <s v="Genèric Serveis Tècnics"/>
    <s v="Control de tasques de manteniment d'infraestructures municipals"/>
    <x v="3"/>
    <x v="2"/>
    <m/>
  </r>
  <r>
    <x v="9"/>
    <s v="06/04/2016 0:00:00"/>
    <s v="2016/312 29 GSTC "/>
    <s v="Genèric Serveis Tècnics"/>
    <s v="Control de tasques de manteniment d'infraestructures municipals"/>
    <x v="3"/>
    <x v="2"/>
    <m/>
  </r>
  <r>
    <x v="9"/>
    <s v="05/08/2016 0:00:00"/>
    <s v="2016/569 6 GMED "/>
    <s v="Genèric Medi Ambient"/>
    <s v="Plans d'acció ambiental"/>
    <x v="2"/>
    <x v="0"/>
    <m/>
  </r>
  <r>
    <x v="9"/>
    <s v="01/12/2016 0:00:00"/>
    <s v="2016/821 29 GSTC "/>
    <s v="Genèric Serveis Tècnics"/>
    <s v="Control de tasques de manteniment d'infraestructures municipals"/>
    <x v="3"/>
    <x v="2"/>
    <m/>
  </r>
  <r>
    <x v="10"/>
    <s v="27/04/2015 0:00:00"/>
    <s v="2015/302 6 GMED "/>
    <s v="Genèric Medi Ambient"/>
    <s v="Plans d'acció ambiental"/>
    <x v="2"/>
    <x v="0"/>
    <m/>
  </r>
  <r>
    <x v="10"/>
    <s v="27/04/2015 0:00:00"/>
    <s v="2015/301 6 GMED "/>
    <s v="Genèric Medi Ambient"/>
    <s v="Plans d'acció ambiental"/>
    <x v="2"/>
    <x v="0"/>
    <m/>
  </r>
  <r>
    <x v="10"/>
    <s v="25/08/2015 0:00:00"/>
    <s v="2015/597 6 GMED "/>
    <s v="Genèric Medi Ambient"/>
    <s v="Plans d'acció ambiental"/>
    <x v="2"/>
    <x v="0"/>
    <m/>
  </r>
  <r>
    <x v="10"/>
    <s v="23/10/2015 0:00:00"/>
    <s v="2015/724 6 GMED "/>
    <s v="Genèric Medi Ambient"/>
    <s v="Plans d'acció ambiental"/>
    <x v="2"/>
    <x v="0"/>
    <m/>
  </r>
  <r>
    <x v="10"/>
    <s v="22/06/2015 0:00:00"/>
    <s v="2015/489 6 GMED "/>
    <s v="Genèric Medi Ambient"/>
    <s v="Plans d'acció ambiental"/>
    <x v="2"/>
    <x v="0"/>
    <m/>
  </r>
  <r>
    <x v="10"/>
    <s v="21/10/2015 0:00:00"/>
    <s v="2015/722 6 GMED "/>
    <s v="Genèric Medi Ambient"/>
    <s v="Plans d'acció ambiental"/>
    <x v="2"/>
    <x v="0"/>
    <m/>
  </r>
  <r>
    <x v="10"/>
    <s v="21/07/2015 0:00:00"/>
    <s v="2015/559 29 GSTC "/>
    <s v="Genèric Serveis Tècnics"/>
    <s v="Control de tasques de manteniment d'infraestructures municipals"/>
    <x v="3"/>
    <x v="2"/>
    <m/>
  </r>
  <r>
    <x v="10"/>
    <s v="18/06/2015 0:00:00"/>
    <s v="2015/477 6 GMED "/>
    <s v="Genèric Medi Ambient"/>
    <s v="Plans d'acció ambiental"/>
    <x v="2"/>
    <x v="0"/>
    <m/>
  </r>
  <r>
    <x v="10"/>
    <s v="18/02/2015 0:00:00"/>
    <s v="2015/137 6 GMED "/>
    <s v="Genèric Medi Ambient"/>
    <s v="Plans d'acció ambiental"/>
    <x v="2"/>
    <x v="0"/>
    <m/>
  </r>
  <r>
    <x v="10"/>
    <s v="11/02/2015 0:00:00"/>
    <s v="2015/134 6 GMED "/>
    <s v="Genèric Medi Ambient"/>
    <s v="Plans d'acció ambiental"/>
    <x v="2"/>
    <x v="0"/>
    <m/>
  </r>
  <r>
    <x v="10"/>
    <s v="08/10/2015 0:00:00"/>
    <s v="2015/709 6 GMED "/>
    <s v="Genèric Medi Ambient"/>
    <s v="Plans d'acció ambiental"/>
    <x v="2"/>
    <x v="0"/>
    <m/>
  </r>
  <r>
    <x v="10"/>
    <s v="08/05/2015 0:00:00"/>
    <s v="2015/346 6 GMED "/>
    <s v="Genèric Medi Ambient"/>
    <s v="Plans d'acció ambiental"/>
    <x v="2"/>
    <x v="0"/>
    <m/>
  </r>
  <r>
    <x v="10"/>
    <s v="08/04/2015 0:00:00"/>
    <s v="2015/257 6 GMED "/>
    <s v="Genèric Medi Ambient"/>
    <s v="Plans d'acció ambiental"/>
    <x v="2"/>
    <x v="0"/>
    <m/>
  </r>
  <r>
    <x v="10"/>
    <s v="06/03/2015 0:00:00"/>
    <s v="2015/192 29 GSTC "/>
    <s v="Genèric Serveis Tècnics"/>
    <s v="Control de tasques de manteniment d'infraestructures municipals"/>
    <x v="3"/>
    <x v="2"/>
    <m/>
  </r>
  <r>
    <x v="10"/>
    <s v="05/05/2015 0:00:00"/>
    <s v="2015/343 6 GMED "/>
    <s v="Genèric Medi Ambient"/>
    <s v="Plans d'acció ambiental"/>
    <x v="2"/>
    <x v="0"/>
    <m/>
  </r>
  <r>
    <x v="11"/>
    <s v="13/11/2014 0:00:00"/>
    <s v="2014/237 6 GMED "/>
    <s v="Genèric Medi Ambient"/>
    <s v="Plans d'acció ambiental"/>
    <x v="2"/>
    <x v="0"/>
    <m/>
  </r>
  <r>
    <x v="11"/>
    <s v="13/10/2014 0:00:00"/>
    <s v="2014/115 6 GMED "/>
    <s v="Genèric Medi Ambient"/>
    <s v="Plans d'acció ambiental"/>
    <x v="2"/>
    <x v="0"/>
    <m/>
  </r>
  <r>
    <x v="11"/>
    <s v="13/10/2014 0:00:00"/>
    <s v="2014/114 6 GMED "/>
    <s v="Genèric Medi Ambient"/>
    <s v="Plans d'acció ambiental"/>
    <x v="2"/>
    <x v="0"/>
    <m/>
  </r>
  <r>
    <x v="12"/>
    <s v="29/07/2013 0:00:00"/>
    <s v="2013/457 29 INCIDEN "/>
    <s v="Incidències via pública i equipaments"/>
    <s v="Control de tasques de manteniment d'infraestructures municipals"/>
    <x v="3"/>
    <x v="2"/>
    <m/>
  </r>
  <r>
    <x v="13"/>
    <s v="21/05/2012 0:00:00"/>
    <s v="2012/530 29 INCIDEN "/>
    <s v="Incidències via pública i equipaments"/>
    <s v="Control de tasques de manteniment d'infraestructures municipals"/>
    <x v="3"/>
    <x v="2"/>
    <m/>
  </r>
  <r>
    <x v="13"/>
    <s v="14/02/2012 0:00:00"/>
    <s v="2012/173 29 INCIDEN "/>
    <s v="Incidències via pública i equipaments"/>
    <s v="Control de tasques de manteniment d'infraestructures municipals"/>
    <x v="3"/>
    <x v="2"/>
    <m/>
  </r>
  <r>
    <x v="14"/>
    <s v="16/11/2010 0:00:00"/>
    <s v="2010/1276 29 INCIDEN "/>
    <s v="Incidències via pública i equipaments"/>
    <s v="Control de tasques de manteniment d'infraestructures municipals"/>
    <x v="3"/>
    <x v="2"/>
    <m/>
  </r>
  <r>
    <x v="14"/>
    <s v="07/10/2010 0:00:00"/>
    <s v="2010/1108 29 INCIDEN "/>
    <s v="Incidències via pública i equipaments"/>
    <s v="Control de tasques de manteniment d'infraestructures municipals"/>
    <x v="3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4D539E-0031-452E-AB95-03707166FE20}" name="Taula dinàmica1" cacheId="12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chartFormat="8">
  <location ref="A4:B20" firstHeaderRow="1" firstDataRow="1" firstDataCol="1"/>
  <pivotFields count="8">
    <pivotField showAll="0"/>
    <pivotField showAll="0"/>
    <pivotField showAll="0"/>
    <pivotField showAll="0"/>
    <pivotField showAll="0"/>
    <pivotField axis="axisRow" dataField="1" showAll="0">
      <items count="16">
        <item x="2"/>
        <item x="7"/>
        <item x="9"/>
        <item x="6"/>
        <item x="1"/>
        <item x="13"/>
        <item x="14"/>
        <item x="4"/>
        <item x="3"/>
        <item x="10"/>
        <item x="12"/>
        <item x="11"/>
        <item x="8"/>
        <item x="0"/>
        <item x="5"/>
        <item t="default"/>
      </items>
    </pivotField>
    <pivotField showAll="0"/>
    <pivotField showAll="0"/>
  </pivotFields>
  <rowFields count="1">
    <field x="5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Recompte de Classificació" fld="5" subtotal="count" baseField="5" baseItem="0"/>
  </dataFields>
  <formats count="4">
    <format dxfId="23">
      <pivotArea dataOnly="0" labelOnly="1" outline="0" axis="axisValues" fieldPosition="0"/>
    </format>
    <format dxfId="22">
      <pivotArea field="5" type="button" dataOnly="0" labelOnly="1" outline="0" axis="axisRow" fieldPosition="0"/>
    </format>
    <format dxfId="21">
      <pivotArea collapsedLevelsAreSubtotals="1" fieldPosition="0">
        <references count="1">
          <reference field="5" count="0"/>
        </references>
      </pivotArea>
    </format>
    <format dxfId="2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84B97D-6C4F-4FCE-972B-9A750B57AD64}" name="Taula dinàmica1" cacheId="12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chartFormat="8">
  <location ref="A4:B20" firstHeaderRow="1" firstDataRow="1" firstDataCol="1"/>
  <pivotFields count="8">
    <pivotField showAll="0"/>
    <pivotField showAll="0"/>
    <pivotField showAll="0"/>
    <pivotField showAll="0"/>
    <pivotField showAll="0"/>
    <pivotField axis="axisRow" dataField="1" showAll="0">
      <items count="16">
        <item x="2"/>
        <item x="7"/>
        <item x="9"/>
        <item x="6"/>
        <item x="1"/>
        <item x="13"/>
        <item x="14"/>
        <item x="4"/>
        <item x="3"/>
        <item x="10"/>
        <item x="12"/>
        <item x="11"/>
        <item x="8"/>
        <item x="0"/>
        <item x="5"/>
        <item t="default"/>
      </items>
    </pivotField>
    <pivotField showAll="0"/>
    <pivotField showAll="0"/>
  </pivotFields>
  <rowFields count="1">
    <field x="5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Recompte de Classificació" fld="5" subtotal="count" showDataAs="percentOfTotal" baseField="5" baseItem="0" numFmtId="10"/>
  </dataFields>
  <formats count="4">
    <format dxfId="19">
      <pivotArea dataOnly="0" labelOnly="1" outline="0" axis="axisValues" fieldPosition="0"/>
    </format>
    <format dxfId="18">
      <pivotArea field="5" type="button" dataOnly="0" labelOnly="1" outline="0" axis="axisRow" fieldPosition="0"/>
    </format>
    <format dxfId="17">
      <pivotArea outline="0" fieldPosition="0">
        <references count="1">
          <reference field="4294967294" count="1">
            <x v="0"/>
          </reference>
        </references>
      </pivotArea>
    </format>
    <format dxfId="16">
      <pivotArea collapsedLevelsAreSubtotals="1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C2627E-2154-4306-AD5C-300F6C9B4841}" name="Taula dinàmica1" cacheId="12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chartFormat="12">
  <location ref="A4:B15" firstHeaderRow="1" firstDataRow="1" firstDataCol="1" rowPageCount="1" colPageCount="1"/>
  <pivotFields count="8">
    <pivotField axis="axisPage" multipleItemSelectionAllowed="1" showAll="0">
      <items count="16"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axis="axisRow" dataField="1" showAll="0">
      <items count="11">
        <item x="5"/>
        <item x="1"/>
        <item x="3"/>
        <item x="0"/>
        <item x="7"/>
        <item x="8"/>
        <item x="6"/>
        <item x="9"/>
        <item x="2"/>
        <item x="4"/>
        <item t="default"/>
      </items>
    </pivotField>
    <pivotField showAll="0"/>
  </pivotFields>
  <rowFields count="1">
    <field x="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1">
    <pageField fld="0" hier="-1"/>
  </pageFields>
  <dataFields count="1">
    <dataField name="Recompte de UT responsable" fld="6" subtotal="count" baseField="0" baseItem="0"/>
  </dataFields>
  <chartFormats count="11">
    <chartFormat chart="0" format="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7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48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49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50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5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2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5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54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55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56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Groc verdós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53DFD-83AB-426C-BF55-92020632E73E}">
  <dimension ref="A4:C20"/>
  <sheetViews>
    <sheetView zoomScale="50" zoomScaleNormal="50" workbookViewId="0">
      <selection activeCell="S24" sqref="S24"/>
    </sheetView>
  </sheetViews>
  <sheetFormatPr defaultRowHeight="15.05" x14ac:dyDescent="0.3"/>
  <cols>
    <col min="1" max="1" width="20.33203125" bestFit="1" customWidth="1"/>
    <col min="2" max="2" width="22.88671875" bestFit="1" customWidth="1"/>
    <col min="3" max="3" width="16.44140625" bestFit="1" customWidth="1"/>
    <col min="4" max="15" width="5" bestFit="1" customWidth="1"/>
    <col min="16" max="16" width="12.5546875" bestFit="1" customWidth="1"/>
    <col min="17" max="20" width="64.5546875" bestFit="1" customWidth="1"/>
    <col min="21" max="21" width="19.5546875" bestFit="1" customWidth="1"/>
    <col min="22" max="22" width="34.88671875" bestFit="1" customWidth="1"/>
    <col min="23" max="23" width="28.33203125" bestFit="1" customWidth="1"/>
    <col min="24" max="27" width="64.5546875" bestFit="1" customWidth="1"/>
    <col min="28" max="28" width="19.6640625" bestFit="1" customWidth="1"/>
    <col min="29" max="30" width="25.88671875" bestFit="1" customWidth="1"/>
    <col min="31" max="31" width="16.5546875" bestFit="1" customWidth="1"/>
    <col min="32" max="32" width="55.88671875" bestFit="1" customWidth="1"/>
    <col min="33" max="33" width="20.88671875" bestFit="1" customWidth="1"/>
    <col min="34" max="54" width="65.88671875" bestFit="1" customWidth="1"/>
    <col min="55" max="55" width="20.88671875" bestFit="1" customWidth="1"/>
    <col min="56" max="56" width="12.5546875" bestFit="1" customWidth="1"/>
  </cols>
  <sheetData>
    <row r="4" spans="1:3" ht="30.05" x14ac:dyDescent="0.3">
      <c r="A4" s="6" t="s">
        <v>415</v>
      </c>
      <c r="B4" s="5" t="s">
        <v>433</v>
      </c>
    </row>
    <row r="5" spans="1:3" x14ac:dyDescent="0.3">
      <c r="A5" s="2" t="s">
        <v>431</v>
      </c>
      <c r="B5" s="15">
        <v>35</v>
      </c>
      <c r="C5" s="9">
        <f>GETPIVOTDATA("Classificació",$A$4,"Classificació","Acció Ambiental")/GETPIVOTDATA("Classificació",$A$4)</f>
        <v>0.15151515151515152</v>
      </c>
    </row>
    <row r="6" spans="1:3" x14ac:dyDescent="0.3">
      <c r="A6" s="2" t="s">
        <v>420</v>
      </c>
      <c r="B6" s="15">
        <v>23</v>
      </c>
      <c r="C6" s="9">
        <f>GETPIVOTDATA("Classificació",$A$4,"Classificació","Activitats")/GETPIVOTDATA("Classificació",$A$4)</f>
        <v>9.9567099567099568E-2</v>
      </c>
    </row>
    <row r="7" spans="1:3" x14ac:dyDescent="0.3">
      <c r="A7" s="2" t="s">
        <v>430</v>
      </c>
      <c r="B7" s="15">
        <v>3</v>
      </c>
      <c r="C7" s="9">
        <f>GETPIVOTDATA("Classificació",$A$4,"Classificació","Alcaldia")/GETPIVOTDATA("Classificació",$A$4)</f>
        <v>1.2987012987012988E-2</v>
      </c>
    </row>
    <row r="8" spans="1:3" x14ac:dyDescent="0.3">
      <c r="A8" s="2" t="s">
        <v>422</v>
      </c>
      <c r="B8" s="15">
        <v>16</v>
      </c>
      <c r="C8" s="9">
        <f>GETPIVOTDATA("Classificació",$A$4,"Classificació","Animals")/GETPIVOTDATA("Classificació",$A$4)</f>
        <v>6.9264069264069264E-2</v>
      </c>
    </row>
    <row r="9" spans="1:3" x14ac:dyDescent="0.3">
      <c r="A9" s="2" t="s">
        <v>419</v>
      </c>
      <c r="B9" s="15">
        <v>28</v>
      </c>
      <c r="C9" s="9">
        <f>GETPIVOTDATA("Classificació",$A$4,"Classificació","Consum")/GETPIVOTDATA("Classificació",$A$4)</f>
        <v>0.12121212121212122</v>
      </c>
    </row>
    <row r="10" spans="1:3" x14ac:dyDescent="0.3">
      <c r="A10" s="2" t="s">
        <v>425</v>
      </c>
      <c r="B10" s="15">
        <v>3</v>
      </c>
      <c r="C10" s="9">
        <f>GETPIVOTDATA("Classificació",$A$4,"Classificació","Enllumenat")/GETPIVOTDATA("Classificació",$A$4)</f>
        <v>1.2987012987012988E-2</v>
      </c>
    </row>
    <row r="11" spans="1:3" x14ac:dyDescent="0.3">
      <c r="A11" s="2" t="s">
        <v>428</v>
      </c>
      <c r="B11" s="15">
        <v>1</v>
      </c>
      <c r="C11" s="9">
        <f>GETPIVOTDATA("Classificació",$A$4,"Classificació","Entitats")/GETPIVOTDATA("Classificació",$A$4)</f>
        <v>4.329004329004329E-3</v>
      </c>
    </row>
    <row r="12" spans="1:3" x14ac:dyDescent="0.3">
      <c r="A12" s="2" t="s">
        <v>427</v>
      </c>
      <c r="B12" s="15">
        <v>6</v>
      </c>
      <c r="C12" s="9">
        <f>GETPIVOTDATA("Classificació",$A$4,"Classificació","Esports")/GETPIVOTDATA("Classificació",$A$4)</f>
        <v>2.5974025974025976E-2</v>
      </c>
    </row>
    <row r="13" spans="1:3" x14ac:dyDescent="0.3">
      <c r="A13" s="2" t="s">
        <v>426</v>
      </c>
      <c r="B13" s="15">
        <v>37</v>
      </c>
      <c r="C13" s="9">
        <f>GETPIVOTDATA("Classificació",$A$4,"Classificació","Infraestructures")/GETPIVOTDATA("Classificació",$A$4)</f>
        <v>0.16017316017316016</v>
      </c>
    </row>
    <row r="14" spans="1:3" x14ac:dyDescent="0.3">
      <c r="A14" s="2" t="s">
        <v>418</v>
      </c>
      <c r="B14" s="15">
        <v>11</v>
      </c>
      <c r="C14" s="9">
        <f>GETPIVOTDATA("Classificació",$A$4,"Classificació","Neteja")/GETPIVOTDATA("Classificació",$A$4)</f>
        <v>4.7619047619047616E-2</v>
      </c>
    </row>
    <row r="15" spans="1:3" x14ac:dyDescent="0.3">
      <c r="A15" s="2" t="s">
        <v>423</v>
      </c>
      <c r="B15" s="15">
        <v>7</v>
      </c>
      <c r="C15" s="9">
        <f>GETPIVOTDATA("Classificació",$A$4,"Classificació","Residus")/GETPIVOTDATA("Classificació",$A$4)</f>
        <v>3.0303030303030304E-2</v>
      </c>
    </row>
    <row r="16" spans="1:3" x14ac:dyDescent="0.3">
      <c r="A16" s="2" t="s">
        <v>429</v>
      </c>
      <c r="B16" s="15">
        <v>2</v>
      </c>
      <c r="C16" s="9">
        <f>GETPIVOTDATA("Classificació",$A$4,"Classificació","Servei d'aigua")/GETPIVOTDATA("Classificació",$A$4)</f>
        <v>8.658008658008658E-3</v>
      </c>
    </row>
    <row r="17" spans="1:3" x14ac:dyDescent="0.3">
      <c r="A17" s="2" t="s">
        <v>424</v>
      </c>
      <c r="B17" s="15">
        <v>2</v>
      </c>
      <c r="C17" s="9">
        <f>GETPIVOTDATA("Classificació",$A$4,"Classificació","Serveis Socials")/GETPIVOTDATA("Classificació",$A$4)</f>
        <v>8.658008658008658E-3</v>
      </c>
    </row>
    <row r="18" spans="1:3" x14ac:dyDescent="0.3">
      <c r="A18" s="2" t="s">
        <v>421</v>
      </c>
      <c r="B18" s="15">
        <v>31</v>
      </c>
      <c r="C18" s="9">
        <f>GETPIVOTDATA("Classificació",$A$4,"Classificació","Urbanisme")/B20</f>
        <v>0.13419913419913421</v>
      </c>
    </row>
    <row r="19" spans="1:3" x14ac:dyDescent="0.3">
      <c r="A19" s="2" t="s">
        <v>36</v>
      </c>
      <c r="B19" s="15">
        <v>26</v>
      </c>
      <c r="C19" s="9">
        <f>GETPIVOTDATA("Classificació",$A$4,"Classificació","Via pública")/GETPIVOTDATA("Classificació",$A$4)</f>
        <v>0.11255411255411256</v>
      </c>
    </row>
    <row r="20" spans="1:3" x14ac:dyDescent="0.3">
      <c r="A20" s="2" t="s">
        <v>416</v>
      </c>
      <c r="B20" s="15">
        <v>231</v>
      </c>
      <c r="C2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E2E0-15D9-462A-97A9-5032F19A42E7}">
  <dimension ref="A4:C20"/>
  <sheetViews>
    <sheetView topLeftCell="A2" zoomScale="50" zoomScaleNormal="50" workbookViewId="0">
      <selection activeCell="S34" sqref="S34"/>
    </sheetView>
  </sheetViews>
  <sheetFormatPr defaultRowHeight="15.05" x14ac:dyDescent="0.3"/>
  <cols>
    <col min="1" max="1" width="20.33203125" bestFit="1" customWidth="1"/>
    <col min="2" max="2" width="17" bestFit="1" customWidth="1"/>
    <col min="3" max="3" width="16.44140625" bestFit="1" customWidth="1"/>
    <col min="4" max="15" width="5" bestFit="1" customWidth="1"/>
    <col min="16" max="16" width="12.5546875" bestFit="1" customWidth="1"/>
    <col min="17" max="20" width="64.5546875" bestFit="1" customWidth="1"/>
    <col min="21" max="21" width="19.5546875" bestFit="1" customWidth="1"/>
    <col min="22" max="22" width="34.88671875" bestFit="1" customWidth="1"/>
    <col min="23" max="23" width="28.33203125" bestFit="1" customWidth="1"/>
    <col min="24" max="27" width="64.5546875" bestFit="1" customWidth="1"/>
    <col min="28" max="28" width="19.6640625" bestFit="1" customWidth="1"/>
    <col min="29" max="30" width="25.88671875" bestFit="1" customWidth="1"/>
    <col min="31" max="31" width="16.5546875" bestFit="1" customWidth="1"/>
    <col min="32" max="32" width="55.88671875" bestFit="1" customWidth="1"/>
    <col min="33" max="33" width="20.88671875" bestFit="1" customWidth="1"/>
    <col min="34" max="54" width="65.88671875" bestFit="1" customWidth="1"/>
    <col min="55" max="55" width="20.88671875" bestFit="1" customWidth="1"/>
    <col min="56" max="56" width="12.5546875" bestFit="1" customWidth="1"/>
  </cols>
  <sheetData>
    <row r="4" spans="1:3" ht="30.05" x14ac:dyDescent="0.3">
      <c r="A4" s="6" t="s">
        <v>415</v>
      </c>
      <c r="B4" s="5" t="s">
        <v>433</v>
      </c>
    </row>
    <row r="5" spans="1:3" x14ac:dyDescent="0.3">
      <c r="A5" s="2" t="s">
        <v>431</v>
      </c>
      <c r="B5" s="9">
        <v>0.15151515151515152</v>
      </c>
      <c r="C5" s="9">
        <f>GETPIVOTDATA("Classificació",$A$4,"Classificació","Acció Ambiental")/GETPIVOTDATA("Classificació",$A$4)</f>
        <v>0.15151515151515152</v>
      </c>
    </row>
    <row r="6" spans="1:3" x14ac:dyDescent="0.3">
      <c r="A6" s="2" t="s">
        <v>420</v>
      </c>
      <c r="B6" s="9">
        <v>9.9567099567099568E-2</v>
      </c>
      <c r="C6" s="9">
        <f>GETPIVOTDATA("Classificació",$A$4,"Classificació","Activitats")/GETPIVOTDATA("Classificació",$A$4)</f>
        <v>9.9567099567099568E-2</v>
      </c>
    </row>
    <row r="7" spans="1:3" x14ac:dyDescent="0.3">
      <c r="A7" s="2" t="s">
        <v>430</v>
      </c>
      <c r="B7" s="9">
        <v>1.2987012987012988E-2</v>
      </c>
      <c r="C7" s="9">
        <f>GETPIVOTDATA("Classificació",$A$4,"Classificació","Alcaldia")/GETPIVOTDATA("Classificació",$A$4)</f>
        <v>1.2987012987012988E-2</v>
      </c>
    </row>
    <row r="8" spans="1:3" x14ac:dyDescent="0.3">
      <c r="A8" s="2" t="s">
        <v>422</v>
      </c>
      <c r="B8" s="9">
        <v>6.9264069264069264E-2</v>
      </c>
      <c r="C8" s="9">
        <f>GETPIVOTDATA("Classificació",$A$4,"Classificació","Animals")/GETPIVOTDATA("Classificació",$A$4)</f>
        <v>6.9264069264069264E-2</v>
      </c>
    </row>
    <row r="9" spans="1:3" x14ac:dyDescent="0.3">
      <c r="A9" s="2" t="s">
        <v>419</v>
      </c>
      <c r="B9" s="9">
        <v>0.12121212121212122</v>
      </c>
      <c r="C9" s="9">
        <f>GETPIVOTDATA("Classificació",$A$4,"Classificació","Consum")/GETPIVOTDATA("Classificació",$A$4)</f>
        <v>0.12121212121212122</v>
      </c>
    </row>
    <row r="10" spans="1:3" x14ac:dyDescent="0.3">
      <c r="A10" s="2" t="s">
        <v>425</v>
      </c>
      <c r="B10" s="9">
        <v>1.2987012987012988E-2</v>
      </c>
      <c r="C10" s="9">
        <f>GETPIVOTDATA("Classificació",$A$4,"Classificació","Enllumenat")/GETPIVOTDATA("Classificació",$A$4)</f>
        <v>1.2987012987012988E-2</v>
      </c>
    </row>
    <row r="11" spans="1:3" x14ac:dyDescent="0.3">
      <c r="A11" s="2" t="s">
        <v>428</v>
      </c>
      <c r="B11" s="9">
        <v>4.329004329004329E-3</v>
      </c>
      <c r="C11" s="9">
        <f>GETPIVOTDATA("Classificació",$A$4,"Classificació","Entitats")/GETPIVOTDATA("Classificació",$A$4)</f>
        <v>4.329004329004329E-3</v>
      </c>
    </row>
    <row r="12" spans="1:3" x14ac:dyDescent="0.3">
      <c r="A12" s="2" t="s">
        <v>427</v>
      </c>
      <c r="B12" s="9">
        <v>2.5974025974025976E-2</v>
      </c>
      <c r="C12" s="9">
        <f>GETPIVOTDATA("Classificació",$A$4,"Classificació","Esports")/GETPIVOTDATA("Classificació",$A$4)</f>
        <v>2.5974025974025976E-2</v>
      </c>
    </row>
    <row r="13" spans="1:3" x14ac:dyDescent="0.3">
      <c r="A13" s="2" t="s">
        <v>426</v>
      </c>
      <c r="B13" s="9">
        <v>0.16017316017316016</v>
      </c>
      <c r="C13" s="9">
        <f>GETPIVOTDATA("Classificació",$A$4,"Classificació","Infraestructures")/GETPIVOTDATA("Classificació",$A$4)</f>
        <v>0.16017316017316016</v>
      </c>
    </row>
    <row r="14" spans="1:3" x14ac:dyDescent="0.3">
      <c r="A14" s="2" t="s">
        <v>418</v>
      </c>
      <c r="B14" s="9">
        <v>4.7619047619047616E-2</v>
      </c>
      <c r="C14" s="9">
        <f>GETPIVOTDATA("Classificació",$A$4,"Classificació","Neteja")/GETPIVOTDATA("Classificació",$A$4)</f>
        <v>4.7619047619047616E-2</v>
      </c>
    </row>
    <row r="15" spans="1:3" x14ac:dyDescent="0.3">
      <c r="A15" s="2" t="s">
        <v>423</v>
      </c>
      <c r="B15" s="9">
        <v>3.0303030303030304E-2</v>
      </c>
      <c r="C15" s="9">
        <f>GETPIVOTDATA("Classificació",$A$4,"Classificació","Residus")/GETPIVOTDATA("Classificació",$A$4)</f>
        <v>3.0303030303030304E-2</v>
      </c>
    </row>
    <row r="16" spans="1:3" x14ac:dyDescent="0.3">
      <c r="A16" s="2" t="s">
        <v>429</v>
      </c>
      <c r="B16" s="9">
        <v>8.658008658008658E-3</v>
      </c>
      <c r="C16" s="9">
        <f>GETPIVOTDATA("Classificació",$A$4,"Classificació","Servei d'aigua")/GETPIVOTDATA("Classificació",$A$4)</f>
        <v>8.658008658008658E-3</v>
      </c>
    </row>
    <row r="17" spans="1:3" x14ac:dyDescent="0.3">
      <c r="A17" s="2" t="s">
        <v>424</v>
      </c>
      <c r="B17" s="9">
        <v>8.658008658008658E-3</v>
      </c>
      <c r="C17" s="9">
        <f>GETPIVOTDATA("Classificació",$A$4,"Classificació","Serveis Socials")/GETPIVOTDATA("Classificació",$A$4)</f>
        <v>8.658008658008658E-3</v>
      </c>
    </row>
    <row r="18" spans="1:3" x14ac:dyDescent="0.3">
      <c r="A18" s="2" t="s">
        <v>421</v>
      </c>
      <c r="B18" s="9">
        <v>0.13419913419913421</v>
      </c>
      <c r="C18" s="9">
        <f>GETPIVOTDATA("Classificació",$A$4,"Classificació","Urbanisme")/B20</f>
        <v>0.13419913419913421</v>
      </c>
    </row>
    <row r="19" spans="1:3" x14ac:dyDescent="0.3">
      <c r="A19" s="2" t="s">
        <v>36</v>
      </c>
      <c r="B19" s="9">
        <v>0.11255411255411256</v>
      </c>
      <c r="C19" s="9">
        <f>GETPIVOTDATA("Classificació",$A$4,"Classificació","Via pública")/GETPIVOTDATA("Classificació",$A$4)</f>
        <v>0.11255411255411256</v>
      </c>
    </row>
    <row r="20" spans="1:3" x14ac:dyDescent="0.3">
      <c r="A20" s="2" t="s">
        <v>416</v>
      </c>
      <c r="B20" s="8">
        <v>1</v>
      </c>
      <c r="C20" s="7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E5F2-667D-411D-8D34-1727751853E8}">
  <dimension ref="A2:B15"/>
  <sheetViews>
    <sheetView topLeftCell="A10" zoomScale="70" zoomScaleNormal="70" workbookViewId="0">
      <selection activeCell="R18" sqref="R18"/>
    </sheetView>
  </sheetViews>
  <sheetFormatPr defaultRowHeight="15.05" x14ac:dyDescent="0.3"/>
  <cols>
    <col min="1" max="1" width="21.77734375" bestFit="1" customWidth="1"/>
    <col min="2" max="2" width="25.88671875" bestFit="1" customWidth="1"/>
    <col min="3" max="3" width="12.5546875" bestFit="1" customWidth="1"/>
    <col min="4" max="15" width="5" bestFit="1" customWidth="1"/>
    <col min="16" max="16" width="12.5546875" bestFit="1" customWidth="1"/>
    <col min="17" max="20" width="64.5546875" bestFit="1" customWidth="1"/>
    <col min="21" max="21" width="19.5546875" bestFit="1" customWidth="1"/>
    <col min="22" max="22" width="34.88671875" bestFit="1" customWidth="1"/>
    <col min="23" max="23" width="28.33203125" bestFit="1" customWidth="1"/>
    <col min="24" max="27" width="64.5546875" bestFit="1" customWidth="1"/>
    <col min="28" max="28" width="19.6640625" bestFit="1" customWidth="1"/>
    <col min="29" max="30" width="25.88671875" bestFit="1" customWidth="1"/>
    <col min="31" max="31" width="16.5546875" bestFit="1" customWidth="1"/>
    <col min="32" max="32" width="55.88671875" bestFit="1" customWidth="1"/>
    <col min="33" max="33" width="20.88671875" bestFit="1" customWidth="1"/>
    <col min="34" max="54" width="65.88671875" bestFit="1" customWidth="1"/>
    <col min="55" max="55" width="20.88671875" bestFit="1" customWidth="1"/>
    <col min="56" max="56" width="12.5546875" bestFit="1" customWidth="1"/>
  </cols>
  <sheetData>
    <row r="2" spans="1:2" x14ac:dyDescent="0.3">
      <c r="A2" s="1" t="s">
        <v>413</v>
      </c>
      <c r="B2" t="s">
        <v>414</v>
      </c>
    </row>
    <row r="4" spans="1:2" x14ac:dyDescent="0.3">
      <c r="A4" s="1" t="s">
        <v>415</v>
      </c>
      <c r="B4" t="s">
        <v>417</v>
      </c>
    </row>
    <row r="5" spans="1:2" x14ac:dyDescent="0.3">
      <c r="A5" s="2" t="s">
        <v>44</v>
      </c>
      <c r="B5" s="15">
        <v>8</v>
      </c>
    </row>
    <row r="6" spans="1:2" x14ac:dyDescent="0.3">
      <c r="A6" s="2" t="s">
        <v>64</v>
      </c>
      <c r="B6" s="15">
        <v>6</v>
      </c>
    </row>
    <row r="7" spans="1:2" x14ac:dyDescent="0.3">
      <c r="A7" s="2" t="s">
        <v>242</v>
      </c>
      <c r="B7" s="15">
        <v>6</v>
      </c>
    </row>
    <row r="8" spans="1:2" x14ac:dyDescent="0.3">
      <c r="A8" s="2" t="s">
        <v>27</v>
      </c>
      <c r="B8" s="15">
        <v>66</v>
      </c>
    </row>
    <row r="9" spans="1:2" x14ac:dyDescent="0.3">
      <c r="A9" s="2" t="s">
        <v>59</v>
      </c>
      <c r="B9" s="15">
        <v>10</v>
      </c>
    </row>
    <row r="10" spans="1:2" x14ac:dyDescent="0.3">
      <c r="A10" s="2" t="s">
        <v>20</v>
      </c>
      <c r="B10" s="15">
        <v>7</v>
      </c>
    </row>
    <row r="11" spans="1:2" x14ac:dyDescent="0.3">
      <c r="A11" s="2" t="s">
        <v>131</v>
      </c>
      <c r="B11" s="15">
        <v>5</v>
      </c>
    </row>
    <row r="12" spans="1:2" x14ac:dyDescent="0.3">
      <c r="A12" s="2" t="s">
        <v>357</v>
      </c>
      <c r="B12" s="15">
        <v>1</v>
      </c>
    </row>
    <row r="13" spans="1:2" x14ac:dyDescent="0.3">
      <c r="A13" s="2" t="s">
        <v>9</v>
      </c>
      <c r="B13" s="15">
        <v>121</v>
      </c>
    </row>
    <row r="14" spans="1:2" x14ac:dyDescent="0.3">
      <c r="A14" s="2" t="s">
        <v>514</v>
      </c>
      <c r="B14" s="15">
        <v>1</v>
      </c>
    </row>
    <row r="15" spans="1:2" x14ac:dyDescent="0.3">
      <c r="A15" s="2" t="s">
        <v>416</v>
      </c>
      <c r="B15" s="15">
        <v>231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2960-741E-425B-AB70-97369B592E3D}">
  <dimension ref="A1:I232"/>
  <sheetViews>
    <sheetView tabSelected="1" zoomScale="50" zoomScaleNormal="50" workbookViewId="0">
      <selection activeCell="H34" sqref="H34"/>
    </sheetView>
  </sheetViews>
  <sheetFormatPr defaultRowHeight="15.05" x14ac:dyDescent="0.3"/>
  <cols>
    <col min="1" max="3" width="29.88671875" customWidth="1"/>
    <col min="4" max="4" width="56.44140625" customWidth="1"/>
    <col min="5" max="5" width="29.88671875" customWidth="1"/>
    <col min="6" max="6" width="81.6640625" customWidth="1"/>
    <col min="7" max="8" width="29.88671875" customWidth="1"/>
  </cols>
  <sheetData>
    <row r="1" spans="1:8" x14ac:dyDescent="0.3">
      <c r="A1" s="3" t="s">
        <v>413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432</v>
      </c>
      <c r="G1" s="3" t="s">
        <v>4</v>
      </c>
      <c r="H1" s="3" t="s">
        <v>434</v>
      </c>
    </row>
    <row r="2" spans="1:8" x14ac:dyDescent="0.3">
      <c r="A2" s="4" t="str">
        <f t="shared" ref="A2:A30" si="0">MID(B2,7,4)</f>
        <v>2025</v>
      </c>
      <c r="B2" s="4" t="s">
        <v>477</v>
      </c>
      <c r="C2" s="4" t="s">
        <v>478</v>
      </c>
      <c r="D2" s="4" t="s">
        <v>479</v>
      </c>
      <c r="E2" s="4" t="s">
        <v>7</v>
      </c>
      <c r="F2" s="4" t="s">
        <v>421</v>
      </c>
      <c r="G2" s="4" t="s">
        <v>27</v>
      </c>
      <c r="H2" s="4" t="s">
        <v>435</v>
      </c>
    </row>
    <row r="3" spans="1:8" x14ac:dyDescent="0.3">
      <c r="A3" s="4" t="str">
        <f t="shared" si="0"/>
        <v>2025</v>
      </c>
      <c r="B3" s="4" t="s">
        <v>480</v>
      </c>
      <c r="C3" s="4" t="s">
        <v>481</v>
      </c>
      <c r="D3" s="4" t="s">
        <v>482</v>
      </c>
      <c r="E3" s="4" t="s">
        <v>57</v>
      </c>
      <c r="F3" s="4" t="s">
        <v>419</v>
      </c>
      <c r="G3" s="4" t="s">
        <v>64</v>
      </c>
      <c r="H3" s="4" t="s">
        <v>435</v>
      </c>
    </row>
    <row r="4" spans="1:8" x14ac:dyDescent="0.3">
      <c r="A4" s="4" t="str">
        <f t="shared" si="0"/>
        <v>2025</v>
      </c>
      <c r="B4" s="4" t="s">
        <v>483</v>
      </c>
      <c r="C4" s="4" t="s">
        <v>484</v>
      </c>
      <c r="D4" s="4" t="s">
        <v>485</v>
      </c>
      <c r="E4" s="4" t="s">
        <v>18</v>
      </c>
      <c r="F4" s="4" t="s">
        <v>431</v>
      </c>
      <c r="G4" s="4" t="s">
        <v>27</v>
      </c>
      <c r="H4" s="10" t="s">
        <v>436</v>
      </c>
    </row>
    <row r="5" spans="1:8" x14ac:dyDescent="0.3">
      <c r="A5" s="4" t="str">
        <f t="shared" si="0"/>
        <v>2025</v>
      </c>
      <c r="B5" s="4" t="s">
        <v>486</v>
      </c>
      <c r="C5" s="4" t="s">
        <v>487</v>
      </c>
      <c r="D5" s="4" t="s">
        <v>488</v>
      </c>
      <c r="E5" s="4" t="s">
        <v>7</v>
      </c>
      <c r="F5" s="4" t="s">
        <v>426</v>
      </c>
      <c r="G5" s="4" t="s">
        <v>9</v>
      </c>
      <c r="H5" s="4" t="s">
        <v>435</v>
      </c>
    </row>
    <row r="6" spans="1:8" x14ac:dyDescent="0.3">
      <c r="A6" s="4" t="str">
        <f t="shared" si="0"/>
        <v>2025</v>
      </c>
      <c r="B6" s="4" t="s">
        <v>489</v>
      </c>
      <c r="C6" s="4" t="s">
        <v>490</v>
      </c>
      <c r="D6" s="4" t="s">
        <v>491</v>
      </c>
      <c r="E6" s="4" t="s">
        <v>7</v>
      </c>
      <c r="F6" s="4" t="s">
        <v>421</v>
      </c>
      <c r="G6" s="4" t="s">
        <v>9</v>
      </c>
      <c r="H6" s="10" t="s">
        <v>436</v>
      </c>
    </row>
    <row r="7" spans="1:8" x14ac:dyDescent="0.3">
      <c r="A7" s="4" t="str">
        <f t="shared" si="0"/>
        <v>2025</v>
      </c>
      <c r="B7" s="4" t="s">
        <v>492</v>
      </c>
      <c r="C7" s="4" t="s">
        <v>493</v>
      </c>
      <c r="D7" s="4" t="s">
        <v>494</v>
      </c>
      <c r="E7" s="4" t="s">
        <v>240</v>
      </c>
      <c r="F7" s="4" t="s">
        <v>427</v>
      </c>
      <c r="G7" s="4" t="s">
        <v>242</v>
      </c>
      <c r="H7" s="4" t="s">
        <v>435</v>
      </c>
    </row>
    <row r="8" spans="1:8" x14ac:dyDescent="0.3">
      <c r="A8" s="4" t="str">
        <f t="shared" si="0"/>
        <v>2025</v>
      </c>
      <c r="B8" s="4" t="s">
        <v>495</v>
      </c>
      <c r="C8" s="4" t="s">
        <v>496</v>
      </c>
      <c r="D8" s="4" t="s">
        <v>497</v>
      </c>
      <c r="E8" s="4" t="s">
        <v>7</v>
      </c>
      <c r="F8" s="4" t="s">
        <v>36</v>
      </c>
      <c r="G8" s="4" t="s">
        <v>9</v>
      </c>
      <c r="H8" s="4" t="s">
        <v>435</v>
      </c>
    </row>
    <row r="9" spans="1:8" x14ac:dyDescent="0.3">
      <c r="A9" s="4" t="str">
        <f t="shared" si="0"/>
        <v>2025</v>
      </c>
      <c r="B9" s="4" t="s">
        <v>498</v>
      </c>
      <c r="C9" s="4" t="s">
        <v>499</v>
      </c>
      <c r="D9" s="4" t="s">
        <v>500</v>
      </c>
      <c r="E9" s="4" t="s">
        <v>7</v>
      </c>
      <c r="F9" s="4" t="s">
        <v>36</v>
      </c>
      <c r="G9" s="4" t="s">
        <v>9</v>
      </c>
      <c r="H9" s="4" t="s">
        <v>435</v>
      </c>
    </row>
    <row r="10" spans="1:8" x14ac:dyDescent="0.3">
      <c r="A10" s="4" t="str">
        <f t="shared" si="0"/>
        <v>2025</v>
      </c>
      <c r="B10" s="4" t="s">
        <v>501</v>
      </c>
      <c r="C10" s="4" t="s">
        <v>502</v>
      </c>
      <c r="D10" s="4" t="s">
        <v>503</v>
      </c>
      <c r="E10" s="4" t="s">
        <v>7</v>
      </c>
      <c r="F10" s="4" t="s">
        <v>421</v>
      </c>
      <c r="G10" s="4" t="s">
        <v>9</v>
      </c>
      <c r="H10" s="4" t="s">
        <v>435</v>
      </c>
    </row>
    <row r="11" spans="1:8" x14ac:dyDescent="0.3">
      <c r="A11" s="4" t="str">
        <f t="shared" si="0"/>
        <v>2025</v>
      </c>
      <c r="B11" s="4" t="s">
        <v>504</v>
      </c>
      <c r="C11" s="4" t="s">
        <v>505</v>
      </c>
      <c r="D11" s="4" t="s">
        <v>506</v>
      </c>
      <c r="E11" s="4" t="s">
        <v>18</v>
      </c>
      <c r="F11" s="4" t="s">
        <v>422</v>
      </c>
      <c r="G11" s="4" t="s">
        <v>27</v>
      </c>
      <c r="H11" s="10" t="s">
        <v>436</v>
      </c>
    </row>
    <row r="12" spans="1:8" x14ac:dyDescent="0.3">
      <c r="A12" s="4" t="str">
        <f t="shared" si="0"/>
        <v>2025</v>
      </c>
      <c r="B12" s="4" t="s">
        <v>507</v>
      </c>
      <c r="C12" s="4" t="s">
        <v>508</v>
      </c>
      <c r="D12" s="4" t="s">
        <v>509</v>
      </c>
      <c r="E12" s="4" t="s">
        <v>7</v>
      </c>
      <c r="F12" s="4" t="s">
        <v>36</v>
      </c>
      <c r="G12" s="4" t="s">
        <v>27</v>
      </c>
      <c r="H12" s="10" t="s">
        <v>436</v>
      </c>
    </row>
    <row r="13" spans="1:8" x14ac:dyDescent="0.3">
      <c r="A13" s="4" t="str">
        <f t="shared" si="0"/>
        <v>2025</v>
      </c>
      <c r="B13" s="4" t="s">
        <v>510</v>
      </c>
      <c r="C13" s="4" t="s">
        <v>511</v>
      </c>
      <c r="D13" s="4" t="s">
        <v>512</v>
      </c>
      <c r="E13" s="4" t="s">
        <v>513</v>
      </c>
      <c r="F13" s="4" t="s">
        <v>36</v>
      </c>
      <c r="G13" s="4" t="s">
        <v>514</v>
      </c>
      <c r="H13" s="10" t="s">
        <v>436</v>
      </c>
    </row>
    <row r="14" spans="1:8" x14ac:dyDescent="0.3">
      <c r="A14" s="4" t="str">
        <f t="shared" si="0"/>
        <v>2025</v>
      </c>
      <c r="B14" s="4" t="s">
        <v>515</v>
      </c>
      <c r="C14" s="4" t="s">
        <v>516</v>
      </c>
      <c r="D14" s="4" t="s">
        <v>517</v>
      </c>
      <c r="E14" s="4" t="s">
        <v>18</v>
      </c>
      <c r="F14" s="4" t="s">
        <v>431</v>
      </c>
      <c r="G14" s="4" t="s">
        <v>27</v>
      </c>
      <c r="H14" s="4" t="s">
        <v>435</v>
      </c>
    </row>
    <row r="15" spans="1:8" x14ac:dyDescent="0.3">
      <c r="A15" s="4" t="str">
        <f t="shared" si="0"/>
        <v>2025</v>
      </c>
      <c r="B15" s="4" t="s">
        <v>518</v>
      </c>
      <c r="C15" s="4" t="s">
        <v>519</v>
      </c>
      <c r="D15" s="4" t="s">
        <v>520</v>
      </c>
      <c r="E15" s="4" t="s">
        <v>7</v>
      </c>
      <c r="F15" s="4" t="s">
        <v>420</v>
      </c>
      <c r="G15" s="4" t="s">
        <v>9</v>
      </c>
      <c r="H15" s="4" t="s">
        <v>435</v>
      </c>
    </row>
    <row r="16" spans="1:8" x14ac:dyDescent="0.3">
      <c r="A16" s="4" t="str">
        <f t="shared" si="0"/>
        <v>2025</v>
      </c>
      <c r="B16" s="4" t="s">
        <v>521</v>
      </c>
      <c r="C16" s="4" t="s">
        <v>522</v>
      </c>
      <c r="D16" s="4" t="s">
        <v>523</v>
      </c>
      <c r="E16" s="4" t="s">
        <v>7</v>
      </c>
      <c r="F16" s="4" t="s">
        <v>420</v>
      </c>
      <c r="G16" s="4" t="s">
        <v>9</v>
      </c>
      <c r="H16" s="4" t="s">
        <v>435</v>
      </c>
    </row>
    <row r="17" spans="1:8" s="14" customFormat="1" x14ac:dyDescent="0.3">
      <c r="A17" s="13" t="str">
        <f t="shared" ref="A17" si="1">MID(B17,7,4)</f>
        <v>2025</v>
      </c>
      <c r="B17" s="13" t="s">
        <v>524</v>
      </c>
      <c r="C17" s="13" t="s">
        <v>525</v>
      </c>
      <c r="D17" s="13" t="s">
        <v>556</v>
      </c>
      <c r="E17" s="13" t="s">
        <v>240</v>
      </c>
      <c r="F17" s="13" t="s">
        <v>427</v>
      </c>
      <c r="G17" s="13" t="s">
        <v>242</v>
      </c>
      <c r="H17" s="13" t="s">
        <v>435</v>
      </c>
    </row>
    <row r="18" spans="1:8" s="14" customFormat="1" x14ac:dyDescent="0.3">
      <c r="A18" s="13" t="str">
        <f t="shared" ref="A18" si="2">MID(B18,7,4)</f>
        <v>2025</v>
      </c>
      <c r="B18" s="13" t="s">
        <v>524</v>
      </c>
      <c r="C18" s="13" t="s">
        <v>525</v>
      </c>
      <c r="D18" s="13" t="s">
        <v>557</v>
      </c>
      <c r="E18" s="13" t="s">
        <v>240</v>
      </c>
      <c r="F18" s="13" t="s">
        <v>427</v>
      </c>
      <c r="G18" s="13" t="s">
        <v>242</v>
      </c>
      <c r="H18" s="13" t="s">
        <v>435</v>
      </c>
    </row>
    <row r="19" spans="1:8" s="14" customFormat="1" x14ac:dyDescent="0.3">
      <c r="A19" s="13" t="str">
        <f t="shared" ref="A19" si="3">MID(B19,7,4)</f>
        <v>2025</v>
      </c>
      <c r="B19" s="13" t="s">
        <v>524</v>
      </c>
      <c r="C19" s="13" t="s">
        <v>525</v>
      </c>
      <c r="D19" s="13" t="s">
        <v>558</v>
      </c>
      <c r="E19" s="13" t="s">
        <v>240</v>
      </c>
      <c r="F19" s="13" t="s">
        <v>427</v>
      </c>
      <c r="G19" s="13" t="s">
        <v>242</v>
      </c>
      <c r="H19" s="13" t="s">
        <v>435</v>
      </c>
    </row>
    <row r="20" spans="1:8" s="14" customFormat="1" x14ac:dyDescent="0.3">
      <c r="A20" s="13" t="str">
        <f t="shared" si="0"/>
        <v>2025</v>
      </c>
      <c r="B20" s="13" t="s">
        <v>524</v>
      </c>
      <c r="C20" s="13" t="s">
        <v>525</v>
      </c>
      <c r="D20" s="13" t="s">
        <v>559</v>
      </c>
      <c r="E20" s="13" t="s">
        <v>240</v>
      </c>
      <c r="F20" s="13" t="s">
        <v>427</v>
      </c>
      <c r="G20" s="13" t="s">
        <v>242</v>
      </c>
      <c r="H20" s="13" t="s">
        <v>435</v>
      </c>
    </row>
    <row r="21" spans="1:8" s="14" customFormat="1" x14ac:dyDescent="0.3">
      <c r="A21" s="13" t="str">
        <f t="shared" si="0"/>
        <v>2025</v>
      </c>
      <c r="B21" s="13" t="s">
        <v>526</v>
      </c>
      <c r="C21" s="13" t="s">
        <v>527</v>
      </c>
      <c r="D21" s="13" t="s">
        <v>528</v>
      </c>
      <c r="E21" s="13" t="s">
        <v>355</v>
      </c>
      <c r="F21" s="13" t="s">
        <v>424</v>
      </c>
      <c r="G21" s="13" t="s">
        <v>44</v>
      </c>
      <c r="H21" s="13" t="s">
        <v>435</v>
      </c>
    </row>
    <row r="22" spans="1:8" x14ac:dyDescent="0.3">
      <c r="A22" s="4" t="str">
        <f t="shared" si="0"/>
        <v>2025</v>
      </c>
      <c r="B22" s="4" t="s">
        <v>529</v>
      </c>
      <c r="C22" s="4" t="s">
        <v>530</v>
      </c>
      <c r="D22" s="4" t="s">
        <v>531</v>
      </c>
      <c r="E22" s="4" t="s">
        <v>42</v>
      </c>
      <c r="F22" s="4" t="s">
        <v>430</v>
      </c>
      <c r="G22" s="4" t="s">
        <v>131</v>
      </c>
      <c r="H22" s="4" t="s">
        <v>435</v>
      </c>
    </row>
    <row r="23" spans="1:8" x14ac:dyDescent="0.3">
      <c r="A23" s="4" t="str">
        <f t="shared" si="0"/>
        <v>2025</v>
      </c>
      <c r="B23" s="4" t="s">
        <v>532</v>
      </c>
      <c r="C23" s="4" t="s">
        <v>533</v>
      </c>
      <c r="D23" s="4" t="s">
        <v>534</v>
      </c>
      <c r="E23" s="4" t="s">
        <v>42</v>
      </c>
      <c r="F23" s="4" t="s">
        <v>431</v>
      </c>
      <c r="G23" s="4" t="s">
        <v>131</v>
      </c>
      <c r="H23" s="4" t="s">
        <v>435</v>
      </c>
    </row>
    <row r="24" spans="1:8" x14ac:dyDescent="0.3">
      <c r="A24" s="4" t="str">
        <f t="shared" si="0"/>
        <v>2025</v>
      </c>
      <c r="B24" s="4" t="s">
        <v>535</v>
      </c>
      <c r="C24" s="4" t="s">
        <v>536</v>
      </c>
      <c r="D24" s="4" t="s">
        <v>537</v>
      </c>
      <c r="E24" s="4" t="s">
        <v>7</v>
      </c>
      <c r="F24" s="4" t="s">
        <v>421</v>
      </c>
      <c r="G24" s="4" t="s">
        <v>9</v>
      </c>
      <c r="H24" s="4" t="s">
        <v>435</v>
      </c>
    </row>
    <row r="25" spans="1:8" x14ac:dyDescent="0.3">
      <c r="A25" s="4" t="str">
        <f t="shared" si="0"/>
        <v>2025</v>
      </c>
      <c r="B25" s="4" t="s">
        <v>538</v>
      </c>
      <c r="C25" s="4" t="s">
        <v>539</v>
      </c>
      <c r="D25" s="4" t="s">
        <v>540</v>
      </c>
      <c r="E25" s="4" t="s">
        <v>7</v>
      </c>
      <c r="F25" s="4" t="s">
        <v>421</v>
      </c>
      <c r="G25" s="4" t="s">
        <v>9</v>
      </c>
      <c r="H25" s="4" t="s">
        <v>435</v>
      </c>
    </row>
    <row r="26" spans="1:8" x14ac:dyDescent="0.3">
      <c r="A26" s="4" t="str">
        <f t="shared" si="0"/>
        <v>2025</v>
      </c>
      <c r="B26" s="4" t="s">
        <v>541</v>
      </c>
      <c r="C26" s="4" t="s">
        <v>542</v>
      </c>
      <c r="D26" s="4" t="s">
        <v>543</v>
      </c>
      <c r="E26" s="4" t="s">
        <v>7</v>
      </c>
      <c r="F26" s="4" t="s">
        <v>421</v>
      </c>
      <c r="G26" s="4" t="s">
        <v>9</v>
      </c>
      <c r="H26" s="10" t="s">
        <v>436</v>
      </c>
    </row>
    <row r="27" spans="1:8" x14ac:dyDescent="0.3">
      <c r="A27" s="4" t="str">
        <f t="shared" si="0"/>
        <v>2025</v>
      </c>
      <c r="B27" s="4" t="s">
        <v>544</v>
      </c>
      <c r="C27" s="4" t="s">
        <v>545</v>
      </c>
      <c r="D27" s="4" t="s">
        <v>546</v>
      </c>
      <c r="E27" s="4" t="s">
        <v>7</v>
      </c>
      <c r="F27" s="4" t="s">
        <v>420</v>
      </c>
      <c r="G27" s="4" t="s">
        <v>9</v>
      </c>
      <c r="H27" s="4" t="s">
        <v>435</v>
      </c>
    </row>
    <row r="28" spans="1:8" x14ac:dyDescent="0.3">
      <c r="A28" s="4" t="str">
        <f t="shared" si="0"/>
        <v>2025</v>
      </c>
      <c r="B28" s="4" t="s">
        <v>547</v>
      </c>
      <c r="C28" s="4" t="s">
        <v>548</v>
      </c>
      <c r="D28" s="4" t="s">
        <v>549</v>
      </c>
      <c r="E28" s="4" t="s">
        <v>7</v>
      </c>
      <c r="F28" s="4" t="s">
        <v>431</v>
      </c>
      <c r="G28" s="4" t="s">
        <v>27</v>
      </c>
      <c r="H28" s="10" t="s">
        <v>436</v>
      </c>
    </row>
    <row r="29" spans="1:8" x14ac:dyDescent="0.3">
      <c r="A29" s="4" t="str">
        <f t="shared" si="0"/>
        <v>2025</v>
      </c>
      <c r="B29" s="4" t="s">
        <v>550</v>
      </c>
      <c r="C29" s="4" t="s">
        <v>551</v>
      </c>
      <c r="D29" s="4" t="s">
        <v>552</v>
      </c>
      <c r="E29" s="4" t="s">
        <v>7</v>
      </c>
      <c r="F29" s="4" t="s">
        <v>36</v>
      </c>
      <c r="G29" s="4" t="s">
        <v>131</v>
      </c>
      <c r="H29" s="4" t="s">
        <v>435</v>
      </c>
    </row>
    <row r="30" spans="1:8" x14ac:dyDescent="0.3">
      <c r="A30" s="4" t="str">
        <f t="shared" si="0"/>
        <v>2025</v>
      </c>
      <c r="B30" s="4" t="s">
        <v>553</v>
      </c>
      <c r="C30" s="4" t="s">
        <v>554</v>
      </c>
      <c r="D30" s="4" t="s">
        <v>555</v>
      </c>
      <c r="E30" s="4" t="s">
        <v>7</v>
      </c>
      <c r="F30" s="4" t="s">
        <v>421</v>
      </c>
      <c r="G30" s="4" t="s">
        <v>9</v>
      </c>
      <c r="H30" s="10" t="s">
        <v>436</v>
      </c>
    </row>
    <row r="31" spans="1:8" x14ac:dyDescent="0.3">
      <c r="A31" s="4" t="str">
        <f t="shared" ref="A31:A50" si="4">MID(B31,7,4)</f>
        <v>2024</v>
      </c>
      <c r="B31" s="4" t="s">
        <v>437</v>
      </c>
      <c r="C31" s="4" t="s">
        <v>438</v>
      </c>
      <c r="D31" s="4" t="s">
        <v>7</v>
      </c>
      <c r="E31" s="4" t="s">
        <v>8</v>
      </c>
      <c r="F31" s="4" t="s">
        <v>421</v>
      </c>
      <c r="G31" s="4" t="s">
        <v>9</v>
      </c>
      <c r="H31" s="4" t="s">
        <v>435</v>
      </c>
    </row>
    <row r="32" spans="1:8" x14ac:dyDescent="0.3">
      <c r="A32" s="4" t="str">
        <f t="shared" si="4"/>
        <v>2024</v>
      </c>
      <c r="B32" s="4" t="s">
        <v>439</v>
      </c>
      <c r="C32" s="4" t="s">
        <v>440</v>
      </c>
      <c r="D32" s="4" t="s">
        <v>7</v>
      </c>
      <c r="E32" s="4" t="s">
        <v>39</v>
      </c>
      <c r="F32" s="4" t="s">
        <v>419</v>
      </c>
      <c r="G32" s="4" t="s">
        <v>9</v>
      </c>
      <c r="H32" s="4" t="s">
        <v>435</v>
      </c>
    </row>
    <row r="33" spans="1:8" x14ac:dyDescent="0.3">
      <c r="A33" s="4" t="str">
        <f t="shared" si="4"/>
        <v>2024</v>
      </c>
      <c r="B33" s="4" t="s">
        <v>441</v>
      </c>
      <c r="C33" s="4" t="s">
        <v>442</v>
      </c>
      <c r="D33" s="4" t="s">
        <v>7</v>
      </c>
      <c r="E33" s="4" t="s">
        <v>8</v>
      </c>
      <c r="F33" s="4" t="s">
        <v>421</v>
      </c>
      <c r="G33" s="4" t="s">
        <v>9</v>
      </c>
      <c r="H33" s="4" t="s">
        <v>435</v>
      </c>
    </row>
    <row r="34" spans="1:8" x14ac:dyDescent="0.3">
      <c r="A34" s="4" t="str">
        <f t="shared" si="4"/>
        <v>2024</v>
      </c>
      <c r="B34" s="4" t="s">
        <v>443</v>
      </c>
      <c r="C34" s="4" t="s">
        <v>444</v>
      </c>
      <c r="D34" s="4" t="s">
        <v>18</v>
      </c>
      <c r="E34" s="4" t="s">
        <v>78</v>
      </c>
      <c r="F34" s="4" t="s">
        <v>418</v>
      </c>
      <c r="G34" s="4" t="s">
        <v>27</v>
      </c>
      <c r="H34" s="11" t="s">
        <v>435</v>
      </c>
    </row>
    <row r="35" spans="1:8" x14ac:dyDescent="0.3">
      <c r="A35" s="4" t="str">
        <f t="shared" si="4"/>
        <v>2024</v>
      </c>
      <c r="B35" s="4" t="s">
        <v>445</v>
      </c>
      <c r="C35" s="4" t="s">
        <v>446</v>
      </c>
      <c r="D35" s="4" t="s">
        <v>18</v>
      </c>
      <c r="E35" s="4" t="s">
        <v>78</v>
      </c>
      <c r="F35" s="4" t="s">
        <v>418</v>
      </c>
      <c r="G35" s="4" t="s">
        <v>27</v>
      </c>
      <c r="H35" s="11" t="s">
        <v>435</v>
      </c>
    </row>
    <row r="36" spans="1:8" x14ac:dyDescent="0.3">
      <c r="A36" s="4" t="str">
        <f t="shared" si="4"/>
        <v>2024</v>
      </c>
      <c r="B36" s="4" t="s">
        <v>447</v>
      </c>
      <c r="C36" s="4" t="s">
        <v>448</v>
      </c>
      <c r="D36" s="4" t="s">
        <v>18</v>
      </c>
      <c r="E36" s="4" t="s">
        <v>19</v>
      </c>
      <c r="F36" s="4" t="s">
        <v>422</v>
      </c>
      <c r="G36" s="4" t="s">
        <v>27</v>
      </c>
      <c r="H36" s="10" t="s">
        <v>436</v>
      </c>
    </row>
    <row r="37" spans="1:8" x14ac:dyDescent="0.3">
      <c r="A37" s="4" t="str">
        <f t="shared" si="4"/>
        <v>2024</v>
      </c>
      <c r="B37" s="4" t="s">
        <v>449</v>
      </c>
      <c r="C37" s="4" t="s">
        <v>450</v>
      </c>
      <c r="D37" s="4" t="s">
        <v>7</v>
      </c>
      <c r="E37" s="4" t="s">
        <v>58</v>
      </c>
      <c r="F37" s="4" t="s">
        <v>419</v>
      </c>
      <c r="G37" s="4" t="s">
        <v>59</v>
      </c>
      <c r="H37" s="4" t="s">
        <v>435</v>
      </c>
    </row>
    <row r="38" spans="1:8" x14ac:dyDescent="0.3">
      <c r="A38" s="4" t="str">
        <f t="shared" si="4"/>
        <v>2024</v>
      </c>
      <c r="B38" s="4" t="s">
        <v>451</v>
      </c>
      <c r="C38" s="4" t="s">
        <v>452</v>
      </c>
      <c r="D38" s="4" t="s">
        <v>7</v>
      </c>
      <c r="E38" s="4" t="s">
        <v>58</v>
      </c>
      <c r="F38" s="4" t="s">
        <v>419</v>
      </c>
      <c r="G38" s="4" t="s">
        <v>59</v>
      </c>
      <c r="H38" s="11" t="s">
        <v>435</v>
      </c>
    </row>
    <row r="39" spans="1:8" x14ac:dyDescent="0.3">
      <c r="A39" s="4" t="str">
        <f t="shared" si="4"/>
        <v>2024</v>
      </c>
      <c r="B39" s="4" t="s">
        <v>453</v>
      </c>
      <c r="C39" s="4" t="s">
        <v>454</v>
      </c>
      <c r="D39" s="4" t="s">
        <v>57</v>
      </c>
      <c r="E39" s="4" t="s">
        <v>58</v>
      </c>
      <c r="F39" s="4" t="s">
        <v>419</v>
      </c>
      <c r="G39" s="4" t="s">
        <v>59</v>
      </c>
      <c r="H39" s="11" t="s">
        <v>435</v>
      </c>
    </row>
    <row r="40" spans="1:8" x14ac:dyDescent="0.3">
      <c r="A40" s="4" t="str">
        <f t="shared" si="4"/>
        <v>2024</v>
      </c>
      <c r="B40" s="4" t="s">
        <v>455</v>
      </c>
      <c r="C40" s="4" t="s">
        <v>456</v>
      </c>
      <c r="D40" s="4" t="s">
        <v>57</v>
      </c>
      <c r="E40" s="4" t="s">
        <v>58</v>
      </c>
      <c r="F40" s="4" t="s">
        <v>419</v>
      </c>
      <c r="G40" s="4" t="s">
        <v>59</v>
      </c>
      <c r="H40" s="11" t="s">
        <v>435</v>
      </c>
    </row>
    <row r="41" spans="1:8" x14ac:dyDescent="0.3">
      <c r="A41" s="4" t="str">
        <f t="shared" si="4"/>
        <v>2024</v>
      </c>
      <c r="B41" s="4" t="s">
        <v>457</v>
      </c>
      <c r="C41" s="4" t="s">
        <v>458</v>
      </c>
      <c r="D41" s="4" t="s">
        <v>7</v>
      </c>
      <c r="E41" s="4" t="s">
        <v>58</v>
      </c>
      <c r="F41" s="4" t="s">
        <v>419</v>
      </c>
      <c r="G41" s="4" t="s">
        <v>59</v>
      </c>
      <c r="H41" s="11" t="s">
        <v>435</v>
      </c>
    </row>
    <row r="42" spans="1:8" x14ac:dyDescent="0.3">
      <c r="A42" s="4" t="str">
        <f t="shared" si="4"/>
        <v>2024</v>
      </c>
      <c r="B42" s="4" t="s">
        <v>459</v>
      </c>
      <c r="C42" s="4" t="s">
        <v>460</v>
      </c>
      <c r="D42" s="4" t="s">
        <v>7</v>
      </c>
      <c r="E42" s="4" t="s">
        <v>36</v>
      </c>
      <c r="F42" s="4" t="s">
        <v>36</v>
      </c>
      <c r="G42" s="4" t="s">
        <v>9</v>
      </c>
      <c r="H42" s="4" t="s">
        <v>435</v>
      </c>
    </row>
    <row r="43" spans="1:8" x14ac:dyDescent="0.3">
      <c r="A43" s="4" t="str">
        <f t="shared" si="4"/>
        <v>2024</v>
      </c>
      <c r="B43" s="4" t="s">
        <v>461</v>
      </c>
      <c r="C43" s="4" t="s">
        <v>462</v>
      </c>
      <c r="D43" s="4" t="s">
        <v>7</v>
      </c>
      <c r="E43" s="4" t="s">
        <v>8</v>
      </c>
      <c r="F43" s="4" t="s">
        <v>421</v>
      </c>
      <c r="G43" s="4" t="s">
        <v>9</v>
      </c>
      <c r="H43" s="4" t="s">
        <v>435</v>
      </c>
    </row>
    <row r="44" spans="1:8" x14ac:dyDescent="0.3">
      <c r="A44" s="4" t="str">
        <f t="shared" si="4"/>
        <v>2024</v>
      </c>
      <c r="B44" s="4" t="s">
        <v>463</v>
      </c>
      <c r="C44" s="4" t="s">
        <v>464</v>
      </c>
      <c r="D44" s="4" t="s">
        <v>7</v>
      </c>
      <c r="E44" s="4" t="s">
        <v>8</v>
      </c>
      <c r="F44" s="4" t="s">
        <v>421</v>
      </c>
      <c r="G44" s="4" t="s">
        <v>9</v>
      </c>
      <c r="H44" s="4" t="s">
        <v>435</v>
      </c>
    </row>
    <row r="45" spans="1:8" x14ac:dyDescent="0.3">
      <c r="A45" s="4" t="str">
        <f t="shared" si="4"/>
        <v>2024</v>
      </c>
      <c r="B45" s="4" t="s">
        <v>465</v>
      </c>
      <c r="C45" s="4" t="s">
        <v>466</v>
      </c>
      <c r="D45" s="4" t="s">
        <v>7</v>
      </c>
      <c r="E45" s="4" t="s">
        <v>8</v>
      </c>
      <c r="F45" s="4" t="s">
        <v>421</v>
      </c>
      <c r="G45" s="4" t="s">
        <v>9</v>
      </c>
      <c r="H45" s="4" t="s">
        <v>435</v>
      </c>
    </row>
    <row r="46" spans="1:8" x14ac:dyDescent="0.3">
      <c r="A46" s="4" t="str">
        <f t="shared" si="4"/>
        <v>2024</v>
      </c>
      <c r="B46" s="4" t="s">
        <v>467</v>
      </c>
      <c r="C46" s="4" t="s">
        <v>468</v>
      </c>
      <c r="D46" s="4" t="s">
        <v>7</v>
      </c>
      <c r="E46" s="4" t="s">
        <v>8</v>
      </c>
      <c r="F46" s="4" t="s">
        <v>421</v>
      </c>
      <c r="G46" s="4" t="s">
        <v>9</v>
      </c>
      <c r="H46" s="11" t="s">
        <v>435</v>
      </c>
    </row>
    <row r="47" spans="1:8" x14ac:dyDescent="0.3">
      <c r="A47" s="4" t="str">
        <f t="shared" si="4"/>
        <v>2024</v>
      </c>
      <c r="B47" s="4" t="s">
        <v>469</v>
      </c>
      <c r="C47" s="4" t="s">
        <v>470</v>
      </c>
      <c r="D47" s="4" t="s">
        <v>57</v>
      </c>
      <c r="E47" s="4" t="s">
        <v>58</v>
      </c>
      <c r="F47" s="4" t="s">
        <v>419</v>
      </c>
      <c r="G47" s="4" t="s">
        <v>59</v>
      </c>
      <c r="H47" s="12" t="s">
        <v>435</v>
      </c>
    </row>
    <row r="48" spans="1:8" x14ac:dyDescent="0.3">
      <c r="A48" s="4" t="str">
        <f t="shared" si="4"/>
        <v>2024</v>
      </c>
      <c r="B48" s="4" t="s">
        <v>471</v>
      </c>
      <c r="C48" s="4" t="s">
        <v>472</v>
      </c>
      <c r="D48" s="4" t="s">
        <v>7</v>
      </c>
      <c r="E48" s="4" t="s">
        <v>8</v>
      </c>
      <c r="F48" s="4" t="s">
        <v>421</v>
      </c>
      <c r="G48" s="4" t="s">
        <v>9</v>
      </c>
      <c r="H48" s="4" t="s">
        <v>435</v>
      </c>
    </row>
    <row r="49" spans="1:8" x14ac:dyDescent="0.3">
      <c r="A49" s="4" t="str">
        <f t="shared" si="4"/>
        <v>2024</v>
      </c>
      <c r="B49" s="4" t="s">
        <v>473</v>
      </c>
      <c r="C49" s="4" t="s">
        <v>474</v>
      </c>
      <c r="D49" s="4" t="s">
        <v>7</v>
      </c>
      <c r="E49" s="4" t="s">
        <v>8</v>
      </c>
      <c r="F49" s="4" t="s">
        <v>421</v>
      </c>
      <c r="G49" s="4" t="s">
        <v>9</v>
      </c>
      <c r="H49" s="4" t="s">
        <v>435</v>
      </c>
    </row>
    <row r="50" spans="1:8" x14ac:dyDescent="0.3">
      <c r="A50" s="4" t="str">
        <f t="shared" si="4"/>
        <v>2024</v>
      </c>
      <c r="B50" s="4" t="s">
        <v>475</v>
      </c>
      <c r="C50" s="4" t="s">
        <v>476</v>
      </c>
      <c r="D50" s="4" t="s">
        <v>18</v>
      </c>
      <c r="E50" s="4" t="s">
        <v>19</v>
      </c>
      <c r="F50" s="4" t="s">
        <v>422</v>
      </c>
      <c r="G50" s="4" t="s">
        <v>27</v>
      </c>
      <c r="H50" s="4" t="s">
        <v>435</v>
      </c>
    </row>
    <row r="51" spans="1:8" x14ac:dyDescent="0.3">
      <c r="A51" s="4" t="str">
        <f t="shared" ref="A51:A82" si="5">MID(B51,7,4)</f>
        <v>2024</v>
      </c>
      <c r="B51" s="4" t="s">
        <v>28</v>
      </c>
      <c r="C51" s="4" t="s">
        <v>29</v>
      </c>
      <c r="D51" s="4" t="s">
        <v>18</v>
      </c>
      <c r="E51" s="4" t="s">
        <v>30</v>
      </c>
      <c r="F51" s="4" t="s">
        <v>418</v>
      </c>
      <c r="G51" s="4" t="s">
        <v>27</v>
      </c>
      <c r="H51" s="4" t="s">
        <v>435</v>
      </c>
    </row>
    <row r="52" spans="1:8" x14ac:dyDescent="0.3">
      <c r="A52" s="4" t="str">
        <f t="shared" si="5"/>
        <v>2023</v>
      </c>
      <c r="B52" s="4" t="s">
        <v>409</v>
      </c>
      <c r="C52" s="4" t="s">
        <v>410</v>
      </c>
      <c r="D52" s="4" t="s">
        <v>7</v>
      </c>
      <c r="E52" s="4" t="s">
        <v>58</v>
      </c>
      <c r="F52" s="4" t="s">
        <v>419</v>
      </c>
      <c r="G52" s="4" t="s">
        <v>9</v>
      </c>
      <c r="H52" s="4" t="s">
        <v>435</v>
      </c>
    </row>
    <row r="53" spans="1:8" x14ac:dyDescent="0.3">
      <c r="A53" s="4" t="str">
        <f t="shared" si="5"/>
        <v>2023</v>
      </c>
      <c r="B53" s="4" t="s">
        <v>411</v>
      </c>
      <c r="C53" s="4" t="s">
        <v>412</v>
      </c>
      <c r="D53" s="4" t="s">
        <v>7</v>
      </c>
      <c r="E53" s="4" t="s">
        <v>58</v>
      </c>
      <c r="F53" s="4" t="s">
        <v>419</v>
      </c>
      <c r="G53" s="4" t="s">
        <v>9</v>
      </c>
      <c r="H53" s="4" t="s">
        <v>435</v>
      </c>
    </row>
    <row r="54" spans="1:8" x14ac:dyDescent="0.3">
      <c r="A54" s="4" t="str">
        <f t="shared" si="5"/>
        <v>2023</v>
      </c>
      <c r="B54" s="4" t="s">
        <v>401</v>
      </c>
      <c r="C54" s="4" t="s">
        <v>402</v>
      </c>
      <c r="D54" s="4" t="s">
        <v>7</v>
      </c>
      <c r="E54" s="4" t="s">
        <v>39</v>
      </c>
      <c r="F54" s="4" t="s">
        <v>420</v>
      </c>
      <c r="G54" s="4" t="s">
        <v>9</v>
      </c>
      <c r="H54" s="4" t="s">
        <v>435</v>
      </c>
    </row>
    <row r="55" spans="1:8" x14ac:dyDescent="0.3">
      <c r="A55" s="4" t="str">
        <f t="shared" si="5"/>
        <v>2023</v>
      </c>
      <c r="B55" s="4" t="s">
        <v>379</v>
      </c>
      <c r="C55" s="4" t="s">
        <v>380</v>
      </c>
      <c r="D55" s="4" t="s">
        <v>7</v>
      </c>
      <c r="E55" s="4" t="s">
        <v>36</v>
      </c>
      <c r="F55" s="4" t="s">
        <v>36</v>
      </c>
      <c r="G55" s="4" t="s">
        <v>9</v>
      </c>
      <c r="H55" s="4" t="s">
        <v>435</v>
      </c>
    </row>
    <row r="56" spans="1:8" x14ac:dyDescent="0.3">
      <c r="A56" s="4" t="str">
        <f t="shared" si="5"/>
        <v>2023</v>
      </c>
      <c r="B56" s="4" t="s">
        <v>291</v>
      </c>
      <c r="C56" s="4" t="s">
        <v>292</v>
      </c>
      <c r="D56" s="4" t="s">
        <v>57</v>
      </c>
      <c r="E56" s="4" t="s">
        <v>58</v>
      </c>
      <c r="F56" s="4" t="s">
        <v>419</v>
      </c>
      <c r="G56" s="4" t="s">
        <v>64</v>
      </c>
      <c r="H56" s="4" t="s">
        <v>435</v>
      </c>
    </row>
    <row r="57" spans="1:8" x14ac:dyDescent="0.3">
      <c r="A57" s="4" t="str">
        <f t="shared" si="5"/>
        <v>2023</v>
      </c>
      <c r="B57" s="4" t="s">
        <v>293</v>
      </c>
      <c r="C57" s="4" t="s">
        <v>294</v>
      </c>
      <c r="D57" s="4" t="s">
        <v>57</v>
      </c>
      <c r="E57" s="4" t="s">
        <v>58</v>
      </c>
      <c r="F57" s="4" t="s">
        <v>419</v>
      </c>
      <c r="G57" s="4" t="s">
        <v>64</v>
      </c>
      <c r="H57" s="4" t="s">
        <v>435</v>
      </c>
    </row>
    <row r="58" spans="1:8" x14ac:dyDescent="0.3">
      <c r="A58" s="4" t="str">
        <f t="shared" si="5"/>
        <v>2023</v>
      </c>
      <c r="B58" s="4" t="s">
        <v>283</v>
      </c>
      <c r="C58" s="4" t="s">
        <v>284</v>
      </c>
      <c r="D58" s="4" t="s">
        <v>7</v>
      </c>
      <c r="E58" s="4" t="s">
        <v>36</v>
      </c>
      <c r="F58" s="4" t="s">
        <v>36</v>
      </c>
      <c r="G58" s="4" t="s">
        <v>9</v>
      </c>
      <c r="H58" s="4" t="s">
        <v>435</v>
      </c>
    </row>
    <row r="59" spans="1:8" x14ac:dyDescent="0.3">
      <c r="A59" s="4" t="str">
        <f t="shared" si="5"/>
        <v>2023</v>
      </c>
      <c r="B59" s="4" t="s">
        <v>264</v>
      </c>
      <c r="C59" s="4" t="s">
        <v>265</v>
      </c>
      <c r="D59" s="4" t="s">
        <v>7</v>
      </c>
      <c r="E59" s="4" t="s">
        <v>8</v>
      </c>
      <c r="F59" s="4" t="s">
        <v>421</v>
      </c>
      <c r="G59" s="4" t="s">
        <v>9</v>
      </c>
      <c r="H59" s="4" t="s">
        <v>435</v>
      </c>
    </row>
    <row r="60" spans="1:8" x14ac:dyDescent="0.3">
      <c r="A60" s="4" t="str">
        <f t="shared" si="5"/>
        <v>2023</v>
      </c>
      <c r="B60" s="4" t="s">
        <v>218</v>
      </c>
      <c r="C60" s="4" t="s">
        <v>219</v>
      </c>
      <c r="D60" s="4" t="s">
        <v>18</v>
      </c>
      <c r="E60" s="4" t="s">
        <v>220</v>
      </c>
      <c r="F60" s="4" t="s">
        <v>431</v>
      </c>
      <c r="G60" s="4" t="s">
        <v>27</v>
      </c>
      <c r="H60" s="4" t="s">
        <v>435</v>
      </c>
    </row>
    <row r="61" spans="1:8" x14ac:dyDescent="0.3">
      <c r="A61" s="4" t="str">
        <f t="shared" si="5"/>
        <v>2023</v>
      </c>
      <c r="B61" s="4" t="s">
        <v>201</v>
      </c>
      <c r="C61" s="4" t="s">
        <v>202</v>
      </c>
      <c r="D61" s="4" t="s">
        <v>57</v>
      </c>
      <c r="E61" s="4" t="s">
        <v>58</v>
      </c>
      <c r="F61" s="4" t="s">
        <v>419</v>
      </c>
      <c r="G61" s="4" t="s">
        <v>64</v>
      </c>
      <c r="H61" s="4" t="s">
        <v>435</v>
      </c>
    </row>
    <row r="62" spans="1:8" x14ac:dyDescent="0.3">
      <c r="A62" s="4" t="str">
        <f t="shared" si="5"/>
        <v>2023</v>
      </c>
      <c r="B62" s="4" t="s">
        <v>188</v>
      </c>
      <c r="C62" s="4" t="s">
        <v>189</v>
      </c>
      <c r="D62" s="4" t="s">
        <v>57</v>
      </c>
      <c r="E62" s="4" t="s">
        <v>58</v>
      </c>
      <c r="F62" s="4" t="s">
        <v>419</v>
      </c>
      <c r="G62" s="4" t="s">
        <v>64</v>
      </c>
      <c r="H62" s="4" t="s">
        <v>435</v>
      </c>
    </row>
    <row r="63" spans="1:8" x14ac:dyDescent="0.3">
      <c r="A63" s="4" t="str">
        <f t="shared" si="5"/>
        <v>2023</v>
      </c>
      <c r="B63" s="4" t="s">
        <v>138</v>
      </c>
      <c r="C63" s="4" t="s">
        <v>139</v>
      </c>
      <c r="D63" s="4" t="s">
        <v>7</v>
      </c>
      <c r="E63" s="4" t="s">
        <v>8</v>
      </c>
      <c r="F63" s="4" t="s">
        <v>421</v>
      </c>
      <c r="G63" s="4" t="s">
        <v>9</v>
      </c>
      <c r="H63" s="4" t="s">
        <v>435</v>
      </c>
    </row>
    <row r="64" spans="1:8" x14ac:dyDescent="0.3">
      <c r="A64" s="4" t="str">
        <f t="shared" si="5"/>
        <v>2023</v>
      </c>
      <c r="B64" s="4" t="s">
        <v>108</v>
      </c>
      <c r="C64" s="4" t="s">
        <v>109</v>
      </c>
      <c r="D64" s="4" t="s">
        <v>7</v>
      </c>
      <c r="E64" s="4" t="s">
        <v>72</v>
      </c>
      <c r="F64" s="4" t="s">
        <v>426</v>
      </c>
      <c r="G64" s="4" t="s">
        <v>9</v>
      </c>
      <c r="H64" s="4" t="s">
        <v>435</v>
      </c>
    </row>
    <row r="65" spans="1:8" x14ac:dyDescent="0.3">
      <c r="A65" s="4" t="str">
        <f t="shared" si="5"/>
        <v>2023</v>
      </c>
      <c r="B65" s="4" t="s">
        <v>102</v>
      </c>
      <c r="C65" s="4" t="s">
        <v>103</v>
      </c>
      <c r="D65" s="4" t="s">
        <v>7</v>
      </c>
      <c r="E65" s="4" t="s">
        <v>104</v>
      </c>
      <c r="F65" s="4" t="s">
        <v>429</v>
      </c>
      <c r="G65" s="4" t="s">
        <v>9</v>
      </c>
      <c r="H65" s="4" t="s">
        <v>435</v>
      </c>
    </row>
    <row r="66" spans="1:8" x14ac:dyDescent="0.3">
      <c r="A66" s="4" t="str">
        <f t="shared" si="5"/>
        <v>2023</v>
      </c>
      <c r="B66" s="4" t="s">
        <v>62</v>
      </c>
      <c r="C66" s="4" t="s">
        <v>63</v>
      </c>
      <c r="D66" s="4" t="s">
        <v>57</v>
      </c>
      <c r="E66" s="4" t="s">
        <v>58</v>
      </c>
      <c r="F66" s="4" t="s">
        <v>419</v>
      </c>
      <c r="G66" s="4" t="s">
        <v>64</v>
      </c>
      <c r="H66" s="4" t="s">
        <v>435</v>
      </c>
    </row>
    <row r="67" spans="1:8" x14ac:dyDescent="0.3">
      <c r="A67" s="4" t="str">
        <f t="shared" si="5"/>
        <v>2023</v>
      </c>
      <c r="B67" s="4" t="s">
        <v>52</v>
      </c>
      <c r="C67" s="4" t="s">
        <v>53</v>
      </c>
      <c r="D67" s="4" t="s">
        <v>7</v>
      </c>
      <c r="E67" s="4" t="s">
        <v>54</v>
      </c>
      <c r="F67" s="4" t="s">
        <v>420</v>
      </c>
      <c r="G67" s="4" t="s">
        <v>9</v>
      </c>
      <c r="H67" s="4" t="s">
        <v>435</v>
      </c>
    </row>
    <row r="68" spans="1:8" x14ac:dyDescent="0.3">
      <c r="A68" s="4" t="str">
        <f t="shared" si="5"/>
        <v>2023</v>
      </c>
      <c r="B68" s="4" t="s">
        <v>47</v>
      </c>
      <c r="C68" s="4" t="s">
        <v>48</v>
      </c>
      <c r="D68" s="4" t="s">
        <v>7</v>
      </c>
      <c r="E68" s="4" t="s">
        <v>39</v>
      </c>
      <c r="F68" s="4" t="s">
        <v>420</v>
      </c>
      <c r="G68" s="4" t="s">
        <v>9</v>
      </c>
      <c r="H68" s="4" t="s">
        <v>435</v>
      </c>
    </row>
    <row r="69" spans="1:8" x14ac:dyDescent="0.3">
      <c r="A69" s="4" t="str">
        <f t="shared" si="5"/>
        <v>2022</v>
      </c>
      <c r="B69" s="4" t="s">
        <v>407</v>
      </c>
      <c r="C69" s="4" t="s">
        <v>408</v>
      </c>
      <c r="D69" s="4" t="s">
        <v>18</v>
      </c>
      <c r="E69" s="4" t="s">
        <v>126</v>
      </c>
      <c r="F69" s="4" t="s">
        <v>422</v>
      </c>
      <c r="G69" s="4" t="s">
        <v>20</v>
      </c>
      <c r="H69" s="4" t="s">
        <v>435</v>
      </c>
    </row>
    <row r="70" spans="1:8" x14ac:dyDescent="0.3">
      <c r="A70" s="4" t="str">
        <f t="shared" si="5"/>
        <v>2022</v>
      </c>
      <c r="B70" s="4" t="s">
        <v>373</v>
      </c>
      <c r="C70" s="4" t="s">
        <v>374</v>
      </c>
      <c r="D70" s="4" t="s">
        <v>7</v>
      </c>
      <c r="E70" s="4" t="s">
        <v>36</v>
      </c>
      <c r="F70" s="4" t="s">
        <v>36</v>
      </c>
      <c r="G70" s="4" t="s">
        <v>9</v>
      </c>
      <c r="H70" s="4" t="s">
        <v>435</v>
      </c>
    </row>
    <row r="71" spans="1:8" x14ac:dyDescent="0.3">
      <c r="A71" s="4" t="str">
        <f t="shared" si="5"/>
        <v>2022</v>
      </c>
      <c r="B71" s="4" t="s">
        <v>367</v>
      </c>
      <c r="C71" s="4" t="s">
        <v>368</v>
      </c>
      <c r="D71" s="4" t="s">
        <v>18</v>
      </c>
      <c r="E71" s="4" t="s">
        <v>78</v>
      </c>
      <c r="F71" s="4" t="s">
        <v>418</v>
      </c>
      <c r="G71" s="4" t="s">
        <v>131</v>
      </c>
      <c r="H71" s="4" t="s">
        <v>435</v>
      </c>
    </row>
    <row r="72" spans="1:8" x14ac:dyDescent="0.3">
      <c r="A72" s="4" t="str">
        <f t="shared" si="5"/>
        <v>2022</v>
      </c>
      <c r="B72" s="4" t="s">
        <v>365</v>
      </c>
      <c r="C72" s="4" t="s">
        <v>366</v>
      </c>
      <c r="D72" s="4" t="s">
        <v>18</v>
      </c>
      <c r="E72" s="4" t="s">
        <v>97</v>
      </c>
      <c r="F72" s="4" t="s">
        <v>423</v>
      </c>
      <c r="G72" s="4" t="s">
        <v>27</v>
      </c>
      <c r="H72" s="4" t="s">
        <v>435</v>
      </c>
    </row>
    <row r="73" spans="1:8" x14ac:dyDescent="0.3">
      <c r="A73" s="4" t="str">
        <f t="shared" si="5"/>
        <v>2022</v>
      </c>
      <c r="B73" s="4" t="s">
        <v>358</v>
      </c>
      <c r="C73" s="4" t="s">
        <v>359</v>
      </c>
      <c r="D73" s="4" t="s">
        <v>7</v>
      </c>
      <c r="E73" s="4" t="s">
        <v>39</v>
      </c>
      <c r="F73" s="4" t="s">
        <v>420</v>
      </c>
      <c r="G73" s="4" t="s">
        <v>9</v>
      </c>
      <c r="H73" s="4" t="s">
        <v>435</v>
      </c>
    </row>
    <row r="74" spans="1:8" x14ac:dyDescent="0.3">
      <c r="A74" s="4" t="str">
        <f t="shared" si="5"/>
        <v>2022</v>
      </c>
      <c r="B74" s="4" t="s">
        <v>353</v>
      </c>
      <c r="C74" s="4" t="s">
        <v>354</v>
      </c>
      <c r="D74" s="4" t="s">
        <v>355</v>
      </c>
      <c r="E74" s="4" t="s">
        <v>356</v>
      </c>
      <c r="F74" s="4" t="s">
        <v>424</v>
      </c>
      <c r="G74" s="4" t="s">
        <v>357</v>
      </c>
      <c r="H74" s="4" t="s">
        <v>435</v>
      </c>
    </row>
    <row r="75" spans="1:8" x14ac:dyDescent="0.3">
      <c r="A75" s="4" t="str">
        <f t="shared" si="5"/>
        <v>2022</v>
      </c>
      <c r="B75" s="4" t="s">
        <v>339</v>
      </c>
      <c r="C75" s="4" t="s">
        <v>340</v>
      </c>
      <c r="D75" s="4" t="s">
        <v>7</v>
      </c>
      <c r="E75" s="4" t="s">
        <v>58</v>
      </c>
      <c r="F75" s="4" t="s">
        <v>419</v>
      </c>
      <c r="G75" s="4" t="s">
        <v>9</v>
      </c>
      <c r="H75" s="4" t="s">
        <v>435</v>
      </c>
    </row>
    <row r="76" spans="1:8" x14ac:dyDescent="0.3">
      <c r="A76" s="4" t="str">
        <f t="shared" si="5"/>
        <v>2022</v>
      </c>
      <c r="B76" s="4" t="s">
        <v>320</v>
      </c>
      <c r="C76" s="4" t="s">
        <v>321</v>
      </c>
      <c r="D76" s="4" t="s">
        <v>7</v>
      </c>
      <c r="E76" s="4" t="s">
        <v>54</v>
      </c>
      <c r="F76" s="4" t="s">
        <v>420</v>
      </c>
      <c r="G76" s="4" t="s">
        <v>9</v>
      </c>
      <c r="H76" s="4" t="s">
        <v>435</v>
      </c>
    </row>
    <row r="77" spans="1:8" x14ac:dyDescent="0.3">
      <c r="A77" s="4" t="str">
        <f t="shared" si="5"/>
        <v>2022</v>
      </c>
      <c r="B77" s="4" t="s">
        <v>322</v>
      </c>
      <c r="C77" s="4" t="s">
        <v>323</v>
      </c>
      <c r="D77" s="4" t="s">
        <v>7</v>
      </c>
      <c r="E77" s="4" t="s">
        <v>54</v>
      </c>
      <c r="F77" s="4" t="s">
        <v>420</v>
      </c>
      <c r="G77" s="4" t="s">
        <v>9</v>
      </c>
      <c r="H77" s="4" t="s">
        <v>436</v>
      </c>
    </row>
    <row r="78" spans="1:8" x14ac:dyDescent="0.3">
      <c r="A78" s="4" t="str">
        <f t="shared" si="5"/>
        <v>2022</v>
      </c>
      <c r="B78" s="4" t="s">
        <v>285</v>
      </c>
      <c r="C78" s="4" t="s">
        <v>286</v>
      </c>
      <c r="D78" s="4" t="s">
        <v>18</v>
      </c>
      <c r="E78" s="4" t="s">
        <v>97</v>
      </c>
      <c r="F78" s="4" t="s">
        <v>423</v>
      </c>
      <c r="G78" s="4" t="s">
        <v>27</v>
      </c>
      <c r="H78" s="4" t="s">
        <v>435</v>
      </c>
    </row>
    <row r="79" spans="1:8" x14ac:dyDescent="0.3">
      <c r="A79" s="4" t="str">
        <f t="shared" si="5"/>
        <v>2022</v>
      </c>
      <c r="B79" s="4" t="s">
        <v>281</v>
      </c>
      <c r="C79" s="4" t="s">
        <v>282</v>
      </c>
      <c r="D79" s="4" t="s">
        <v>7</v>
      </c>
      <c r="E79" s="4" t="s">
        <v>36</v>
      </c>
      <c r="F79" s="4" t="s">
        <v>36</v>
      </c>
      <c r="G79" s="4" t="s">
        <v>9</v>
      </c>
      <c r="H79" s="4" t="s">
        <v>436</v>
      </c>
    </row>
    <row r="80" spans="1:8" x14ac:dyDescent="0.3">
      <c r="A80" s="4" t="str">
        <f t="shared" si="5"/>
        <v>2022</v>
      </c>
      <c r="B80" s="4" t="s">
        <v>262</v>
      </c>
      <c r="C80" s="4" t="s">
        <v>263</v>
      </c>
      <c r="D80" s="4" t="s">
        <v>7</v>
      </c>
      <c r="E80" s="4" t="s">
        <v>36</v>
      </c>
      <c r="F80" s="4" t="s">
        <v>36</v>
      </c>
      <c r="G80" s="4" t="s">
        <v>9</v>
      </c>
      <c r="H80" s="4" t="s">
        <v>435</v>
      </c>
    </row>
    <row r="81" spans="1:8" x14ac:dyDescent="0.3">
      <c r="A81" s="4" t="str">
        <f t="shared" si="5"/>
        <v>2022</v>
      </c>
      <c r="B81" s="4" t="s">
        <v>257</v>
      </c>
      <c r="C81" s="4" t="s">
        <v>258</v>
      </c>
      <c r="D81" s="4" t="s">
        <v>7</v>
      </c>
      <c r="E81" s="4" t="s">
        <v>39</v>
      </c>
      <c r="F81" s="4" t="s">
        <v>420</v>
      </c>
      <c r="G81" s="4" t="s">
        <v>9</v>
      </c>
      <c r="H81" s="4" t="s">
        <v>435</v>
      </c>
    </row>
    <row r="82" spans="1:8" x14ac:dyDescent="0.3">
      <c r="A82" s="4" t="str">
        <f t="shared" si="5"/>
        <v>2022</v>
      </c>
      <c r="B82" s="4" t="s">
        <v>245</v>
      </c>
      <c r="C82" s="4" t="s">
        <v>246</v>
      </c>
      <c r="D82" s="4" t="s">
        <v>57</v>
      </c>
      <c r="E82" s="4" t="s">
        <v>58</v>
      </c>
      <c r="F82" s="4" t="s">
        <v>419</v>
      </c>
      <c r="G82" s="4" t="s">
        <v>59</v>
      </c>
      <c r="H82" s="4" t="s">
        <v>435</v>
      </c>
    </row>
    <row r="83" spans="1:8" x14ac:dyDescent="0.3">
      <c r="A83" s="4" t="str">
        <f t="shared" ref="A83:A114" si="6">MID(B83,7,4)</f>
        <v>2022</v>
      </c>
      <c r="B83" s="4" t="s">
        <v>236</v>
      </c>
      <c r="C83" s="4" t="s">
        <v>237</v>
      </c>
      <c r="D83" s="4" t="s">
        <v>7</v>
      </c>
      <c r="E83" s="4" t="s">
        <v>8</v>
      </c>
      <c r="F83" s="4" t="s">
        <v>421</v>
      </c>
      <c r="G83" s="4" t="s">
        <v>9</v>
      </c>
      <c r="H83" s="4" t="s">
        <v>435</v>
      </c>
    </row>
    <row r="84" spans="1:8" x14ac:dyDescent="0.3">
      <c r="A84" s="4" t="str">
        <f t="shared" si="6"/>
        <v>2022</v>
      </c>
      <c r="B84" s="4" t="s">
        <v>227</v>
      </c>
      <c r="C84" s="4" t="s">
        <v>228</v>
      </c>
      <c r="D84" s="4" t="s">
        <v>7</v>
      </c>
      <c r="E84" s="4" t="s">
        <v>39</v>
      </c>
      <c r="F84" s="4" t="s">
        <v>420</v>
      </c>
      <c r="G84" s="4" t="s">
        <v>9</v>
      </c>
      <c r="H84" s="4" t="s">
        <v>435</v>
      </c>
    </row>
    <row r="85" spans="1:8" x14ac:dyDescent="0.3">
      <c r="A85" s="4" t="str">
        <f t="shared" si="6"/>
        <v>2022</v>
      </c>
      <c r="B85" s="4" t="s">
        <v>215</v>
      </c>
      <c r="C85" s="4" t="s">
        <v>216</v>
      </c>
      <c r="D85" s="4" t="s">
        <v>18</v>
      </c>
      <c r="E85" s="4" t="s">
        <v>217</v>
      </c>
      <c r="F85" s="4" t="s">
        <v>422</v>
      </c>
      <c r="G85" s="4" t="s">
        <v>20</v>
      </c>
      <c r="H85" s="4" t="s">
        <v>435</v>
      </c>
    </row>
    <row r="86" spans="1:8" x14ac:dyDescent="0.3">
      <c r="A86" s="4" t="str">
        <f t="shared" si="6"/>
        <v>2022</v>
      </c>
      <c r="B86" s="4" t="s">
        <v>211</v>
      </c>
      <c r="C86" s="4" t="s">
        <v>212</v>
      </c>
      <c r="D86" s="4" t="s">
        <v>7</v>
      </c>
      <c r="E86" s="4" t="s">
        <v>36</v>
      </c>
      <c r="F86" s="4" t="s">
        <v>36</v>
      </c>
      <c r="G86" s="4" t="s">
        <v>9</v>
      </c>
      <c r="H86" s="4" t="s">
        <v>435</v>
      </c>
    </row>
    <row r="87" spans="1:8" x14ac:dyDescent="0.3">
      <c r="A87" s="4" t="str">
        <f t="shared" si="6"/>
        <v>2022</v>
      </c>
      <c r="B87" s="4" t="s">
        <v>177</v>
      </c>
      <c r="C87" s="4" t="s">
        <v>178</v>
      </c>
      <c r="D87" s="4" t="s">
        <v>7</v>
      </c>
      <c r="E87" s="4" t="s">
        <v>39</v>
      </c>
      <c r="F87" s="4" t="s">
        <v>420</v>
      </c>
      <c r="G87" s="4" t="s">
        <v>9</v>
      </c>
      <c r="H87" s="4" t="s">
        <v>436</v>
      </c>
    </row>
    <row r="88" spans="1:8" x14ac:dyDescent="0.3">
      <c r="A88" s="4" t="str">
        <f t="shared" si="6"/>
        <v>2022</v>
      </c>
      <c r="B88" s="4" t="s">
        <v>167</v>
      </c>
      <c r="C88" s="4" t="s">
        <v>168</v>
      </c>
      <c r="D88" s="4" t="s">
        <v>42</v>
      </c>
      <c r="E88" s="4" t="s">
        <v>58</v>
      </c>
      <c r="F88" s="4" t="s">
        <v>419</v>
      </c>
      <c r="G88" s="4" t="s">
        <v>59</v>
      </c>
      <c r="H88" s="4" t="s">
        <v>435</v>
      </c>
    </row>
    <row r="89" spans="1:8" x14ac:dyDescent="0.3">
      <c r="A89" s="4" t="str">
        <f t="shared" si="6"/>
        <v>2022</v>
      </c>
      <c r="B89" s="4" t="s">
        <v>165</v>
      </c>
      <c r="C89" s="4" t="s">
        <v>166</v>
      </c>
      <c r="D89" s="4" t="s">
        <v>7</v>
      </c>
      <c r="E89" s="4" t="s">
        <v>39</v>
      </c>
      <c r="F89" s="4" t="s">
        <v>420</v>
      </c>
      <c r="G89" s="4" t="s">
        <v>9</v>
      </c>
      <c r="H89" s="4" t="s">
        <v>435</v>
      </c>
    </row>
    <row r="90" spans="1:8" x14ac:dyDescent="0.3">
      <c r="A90" s="4" t="str">
        <f t="shared" si="6"/>
        <v>2022</v>
      </c>
      <c r="B90" s="4" t="s">
        <v>156</v>
      </c>
      <c r="C90" s="4" t="s">
        <v>157</v>
      </c>
      <c r="D90" s="4" t="s">
        <v>7</v>
      </c>
      <c r="E90" s="4" t="s">
        <v>142</v>
      </c>
      <c r="F90" s="4" t="s">
        <v>425</v>
      </c>
      <c r="G90" s="4" t="s">
        <v>9</v>
      </c>
      <c r="H90" s="4" t="s">
        <v>435</v>
      </c>
    </row>
    <row r="91" spans="1:8" x14ac:dyDescent="0.3">
      <c r="A91" s="4" t="str">
        <f t="shared" si="6"/>
        <v>2022</v>
      </c>
      <c r="B91" s="4" t="s">
        <v>134</v>
      </c>
      <c r="C91" s="4" t="s">
        <v>135</v>
      </c>
      <c r="D91" s="4" t="s">
        <v>7</v>
      </c>
      <c r="E91" s="4" t="s">
        <v>33</v>
      </c>
      <c r="F91" s="4" t="s">
        <v>426</v>
      </c>
      <c r="G91" s="4" t="s">
        <v>9</v>
      </c>
      <c r="H91" s="4" t="s">
        <v>435</v>
      </c>
    </row>
    <row r="92" spans="1:8" x14ac:dyDescent="0.3">
      <c r="A92" s="4" t="str">
        <f t="shared" si="6"/>
        <v>2022</v>
      </c>
      <c r="B92" s="4" t="s">
        <v>100</v>
      </c>
      <c r="C92" s="4" t="s">
        <v>101</v>
      </c>
      <c r="D92" s="4" t="s">
        <v>7</v>
      </c>
      <c r="E92" s="4" t="s">
        <v>78</v>
      </c>
      <c r="F92" s="4" t="s">
        <v>418</v>
      </c>
      <c r="G92" s="4" t="s">
        <v>27</v>
      </c>
      <c r="H92" s="4" t="s">
        <v>435</v>
      </c>
    </row>
    <row r="93" spans="1:8" x14ac:dyDescent="0.3">
      <c r="A93" s="4" t="str">
        <f t="shared" si="6"/>
        <v>2022</v>
      </c>
      <c r="B93" s="4" t="s">
        <v>95</v>
      </c>
      <c r="C93" s="4" t="s">
        <v>96</v>
      </c>
      <c r="D93" s="4" t="s">
        <v>18</v>
      </c>
      <c r="E93" s="4" t="s">
        <v>97</v>
      </c>
      <c r="F93" s="4" t="s">
        <v>423</v>
      </c>
      <c r="G93" s="4" t="s">
        <v>27</v>
      </c>
      <c r="H93" s="4" t="s">
        <v>435</v>
      </c>
    </row>
    <row r="94" spans="1:8" x14ac:dyDescent="0.3">
      <c r="A94" s="4" t="str">
        <f t="shared" si="6"/>
        <v>2022</v>
      </c>
      <c r="B94" s="4" t="s">
        <v>91</v>
      </c>
      <c r="C94" s="4" t="s">
        <v>92</v>
      </c>
      <c r="D94" s="4" t="s">
        <v>18</v>
      </c>
      <c r="E94" s="4" t="s">
        <v>19</v>
      </c>
      <c r="F94" s="4" t="s">
        <v>422</v>
      </c>
      <c r="G94" s="4" t="s">
        <v>27</v>
      </c>
      <c r="H94" s="4" t="s">
        <v>435</v>
      </c>
    </row>
    <row r="95" spans="1:8" x14ac:dyDescent="0.3">
      <c r="A95" s="4" t="str">
        <f t="shared" si="6"/>
        <v>2022</v>
      </c>
      <c r="B95" s="4" t="s">
        <v>89</v>
      </c>
      <c r="C95" s="4" t="s">
        <v>90</v>
      </c>
      <c r="D95" s="4" t="s">
        <v>7</v>
      </c>
      <c r="E95" s="4" t="s">
        <v>58</v>
      </c>
      <c r="F95" s="4" t="s">
        <v>419</v>
      </c>
      <c r="G95" s="4" t="s">
        <v>9</v>
      </c>
      <c r="H95" s="4" t="s">
        <v>435</v>
      </c>
    </row>
    <row r="96" spans="1:8" x14ac:dyDescent="0.3">
      <c r="A96" s="4" t="str">
        <f t="shared" si="6"/>
        <v>2022</v>
      </c>
      <c r="B96" s="4" t="s">
        <v>5</v>
      </c>
      <c r="C96" s="4" t="s">
        <v>6</v>
      </c>
      <c r="D96" s="4" t="s">
        <v>7</v>
      </c>
      <c r="E96" s="4" t="s">
        <v>8</v>
      </c>
      <c r="F96" s="4" t="s">
        <v>421</v>
      </c>
      <c r="G96" s="4" t="s">
        <v>9</v>
      </c>
      <c r="H96" s="4" t="s">
        <v>435</v>
      </c>
    </row>
    <row r="97" spans="1:9" x14ac:dyDescent="0.3">
      <c r="A97" s="4" t="str">
        <f t="shared" si="6"/>
        <v>2021</v>
      </c>
      <c r="B97" s="4" t="s">
        <v>395</v>
      </c>
      <c r="C97" s="4" t="s">
        <v>396</v>
      </c>
      <c r="D97" s="4" t="s">
        <v>18</v>
      </c>
      <c r="E97" s="4" t="s">
        <v>30</v>
      </c>
      <c r="F97" s="4" t="s">
        <v>418</v>
      </c>
      <c r="G97" s="4" t="s">
        <v>27</v>
      </c>
      <c r="H97" s="4" t="s">
        <v>435</v>
      </c>
    </row>
    <row r="98" spans="1:9" x14ac:dyDescent="0.3">
      <c r="A98" s="4" t="str">
        <f t="shared" si="6"/>
        <v>2021</v>
      </c>
      <c r="B98" s="4" t="s">
        <v>384</v>
      </c>
      <c r="C98" s="4" t="s">
        <v>385</v>
      </c>
      <c r="D98" s="4" t="s">
        <v>18</v>
      </c>
      <c r="E98" s="4" t="s">
        <v>30</v>
      </c>
      <c r="F98" s="4" t="s">
        <v>418</v>
      </c>
      <c r="G98" s="4" t="s">
        <v>27</v>
      </c>
      <c r="H98" s="4" t="s">
        <v>435</v>
      </c>
    </row>
    <row r="99" spans="1:9" x14ac:dyDescent="0.3">
      <c r="A99" s="4" t="str">
        <f t="shared" si="6"/>
        <v>2021</v>
      </c>
      <c r="B99" s="4" t="s">
        <v>371</v>
      </c>
      <c r="C99" s="4" t="s">
        <v>372</v>
      </c>
      <c r="D99" s="4" t="s">
        <v>7</v>
      </c>
      <c r="E99" s="4" t="s">
        <v>142</v>
      </c>
      <c r="F99" s="4" t="s">
        <v>425</v>
      </c>
      <c r="G99" s="4" t="s">
        <v>9</v>
      </c>
      <c r="H99" s="4" t="s">
        <v>435</v>
      </c>
    </row>
    <row r="100" spans="1:9" x14ac:dyDescent="0.3">
      <c r="A100" s="4" t="str">
        <f t="shared" si="6"/>
        <v>2021</v>
      </c>
      <c r="B100" s="4" t="s">
        <v>369</v>
      </c>
      <c r="C100" s="4" t="s">
        <v>370</v>
      </c>
      <c r="D100" s="4" t="s">
        <v>7</v>
      </c>
      <c r="E100" s="4" t="s">
        <v>36</v>
      </c>
      <c r="F100" s="4" t="s">
        <v>36</v>
      </c>
      <c r="G100" s="4" t="s">
        <v>9</v>
      </c>
      <c r="H100" s="4" t="s">
        <v>435</v>
      </c>
    </row>
    <row r="101" spans="1:9" x14ac:dyDescent="0.3">
      <c r="A101" s="4" t="str">
        <f t="shared" si="6"/>
        <v>2021</v>
      </c>
      <c r="B101" s="4" t="s">
        <v>350</v>
      </c>
      <c r="C101" s="4" t="s">
        <v>351</v>
      </c>
      <c r="D101" s="4" t="s">
        <v>7</v>
      </c>
      <c r="E101" s="4" t="s">
        <v>352</v>
      </c>
      <c r="F101" s="4" t="s">
        <v>419</v>
      </c>
      <c r="G101" s="4" t="s">
        <v>9</v>
      </c>
      <c r="H101" s="4" t="s">
        <v>435</v>
      </c>
    </row>
    <row r="102" spans="1:9" x14ac:dyDescent="0.3">
      <c r="A102" s="4" t="str">
        <f t="shared" si="6"/>
        <v>2021</v>
      </c>
      <c r="B102" s="4" t="s">
        <v>348</v>
      </c>
      <c r="C102" s="4" t="s">
        <v>349</v>
      </c>
      <c r="D102" s="4" t="s">
        <v>7</v>
      </c>
      <c r="E102" s="4" t="s">
        <v>36</v>
      </c>
      <c r="F102" s="4" t="s">
        <v>36</v>
      </c>
      <c r="G102" s="4" t="s">
        <v>9</v>
      </c>
      <c r="H102" s="4" t="s">
        <v>435</v>
      </c>
    </row>
    <row r="103" spans="1:9" x14ac:dyDescent="0.3">
      <c r="A103" s="4" t="str">
        <f t="shared" si="6"/>
        <v>2021</v>
      </c>
      <c r="B103" s="4" t="s">
        <v>341</v>
      </c>
      <c r="C103" s="4" t="s">
        <v>342</v>
      </c>
      <c r="D103" s="4" t="s">
        <v>7</v>
      </c>
      <c r="E103" s="4" t="s">
        <v>75</v>
      </c>
      <c r="F103" s="4" t="s">
        <v>426</v>
      </c>
      <c r="G103" s="4" t="s">
        <v>9</v>
      </c>
      <c r="H103" s="4" t="s">
        <v>435</v>
      </c>
      <c r="I103" s="4"/>
    </row>
    <row r="104" spans="1:9" x14ac:dyDescent="0.3">
      <c r="A104" s="4" t="str">
        <f t="shared" si="6"/>
        <v>2021</v>
      </c>
      <c r="B104" s="4" t="s">
        <v>343</v>
      </c>
      <c r="C104" s="4" t="s">
        <v>344</v>
      </c>
      <c r="D104" s="4" t="s">
        <v>7</v>
      </c>
      <c r="E104" s="4" t="s">
        <v>345</v>
      </c>
      <c r="F104" s="4" t="s">
        <v>420</v>
      </c>
      <c r="G104" s="4" t="s">
        <v>9</v>
      </c>
      <c r="H104" s="4" t="s">
        <v>435</v>
      </c>
    </row>
    <row r="105" spans="1:9" x14ac:dyDescent="0.3">
      <c r="A105" s="4" t="str">
        <f t="shared" si="6"/>
        <v>2021</v>
      </c>
      <c r="B105" s="4" t="s">
        <v>334</v>
      </c>
      <c r="C105" s="4" t="s">
        <v>335</v>
      </c>
      <c r="D105" s="4" t="s">
        <v>7</v>
      </c>
      <c r="E105" s="4" t="s">
        <v>36</v>
      </c>
      <c r="F105" s="4" t="s">
        <v>36</v>
      </c>
      <c r="G105" s="4" t="s">
        <v>9</v>
      </c>
      <c r="H105" s="4" t="s">
        <v>435</v>
      </c>
    </row>
    <row r="106" spans="1:9" x14ac:dyDescent="0.3">
      <c r="A106" s="4" t="str">
        <f t="shared" si="6"/>
        <v>2021</v>
      </c>
      <c r="B106" s="4" t="s">
        <v>330</v>
      </c>
      <c r="C106" s="4" t="s">
        <v>331</v>
      </c>
      <c r="D106" s="4" t="s">
        <v>7</v>
      </c>
      <c r="E106" s="4" t="s">
        <v>145</v>
      </c>
      <c r="F106" s="4" t="s">
        <v>426</v>
      </c>
      <c r="G106" s="4" t="s">
        <v>9</v>
      </c>
      <c r="H106" s="4" t="s">
        <v>435</v>
      </c>
    </row>
    <row r="107" spans="1:9" x14ac:dyDescent="0.3">
      <c r="A107" s="4" t="str">
        <f t="shared" si="6"/>
        <v>2021</v>
      </c>
      <c r="B107" s="4" t="s">
        <v>324</v>
      </c>
      <c r="C107" s="4" t="s">
        <v>325</v>
      </c>
      <c r="D107" s="4" t="s">
        <v>7</v>
      </c>
      <c r="E107" s="4" t="s">
        <v>8</v>
      </c>
      <c r="F107" s="4" t="s">
        <v>421</v>
      </c>
      <c r="G107" s="4" t="s">
        <v>9</v>
      </c>
      <c r="H107" s="4" t="s">
        <v>435</v>
      </c>
      <c r="I107" s="4"/>
    </row>
    <row r="108" spans="1:9" x14ac:dyDescent="0.3">
      <c r="A108" s="4" t="str">
        <f t="shared" si="6"/>
        <v>2021</v>
      </c>
      <c r="B108" s="4" t="s">
        <v>318</v>
      </c>
      <c r="C108" s="4" t="s">
        <v>319</v>
      </c>
      <c r="D108" s="4" t="s">
        <v>7</v>
      </c>
      <c r="E108" s="4" t="s">
        <v>36</v>
      </c>
      <c r="F108" s="4" t="s">
        <v>36</v>
      </c>
      <c r="G108" s="4" t="s">
        <v>9</v>
      </c>
      <c r="H108" s="4" t="s">
        <v>435</v>
      </c>
      <c r="I108" s="4"/>
    </row>
    <row r="109" spans="1:9" x14ac:dyDescent="0.3">
      <c r="A109" s="4" t="str">
        <f t="shared" si="6"/>
        <v>2021</v>
      </c>
      <c r="B109" s="4" t="s">
        <v>279</v>
      </c>
      <c r="C109" s="4" t="s">
        <v>280</v>
      </c>
      <c r="D109" s="4" t="s">
        <v>7</v>
      </c>
      <c r="E109" s="4" t="s">
        <v>58</v>
      </c>
      <c r="F109" s="4" t="s">
        <v>419</v>
      </c>
      <c r="G109" s="4" t="s">
        <v>9</v>
      </c>
      <c r="H109" s="4" t="s">
        <v>435</v>
      </c>
    </row>
    <row r="110" spans="1:9" x14ac:dyDescent="0.3">
      <c r="A110" s="4" t="str">
        <f t="shared" si="6"/>
        <v>2021</v>
      </c>
      <c r="B110" s="4" t="s">
        <v>238</v>
      </c>
      <c r="C110" s="4" t="s">
        <v>239</v>
      </c>
      <c r="D110" s="4" t="s">
        <v>240</v>
      </c>
      <c r="E110" s="4" t="s">
        <v>241</v>
      </c>
      <c r="F110" s="4" t="s">
        <v>427</v>
      </c>
      <c r="G110" s="4" t="s">
        <v>242</v>
      </c>
      <c r="H110" s="4" t="s">
        <v>435</v>
      </c>
    </row>
    <row r="111" spans="1:9" x14ac:dyDescent="0.3">
      <c r="A111" s="4" t="str">
        <f t="shared" si="6"/>
        <v>2021</v>
      </c>
      <c r="B111" s="4" t="s">
        <v>243</v>
      </c>
      <c r="C111" s="4" t="s">
        <v>244</v>
      </c>
      <c r="D111" s="4" t="s">
        <v>7</v>
      </c>
      <c r="E111" s="4" t="s">
        <v>8</v>
      </c>
      <c r="F111" s="4" t="s">
        <v>421</v>
      </c>
      <c r="G111" s="4" t="s">
        <v>9</v>
      </c>
      <c r="H111" s="4" t="s">
        <v>435</v>
      </c>
    </row>
    <row r="112" spans="1:9" x14ac:dyDescent="0.3">
      <c r="A112" s="4" t="str">
        <f t="shared" si="6"/>
        <v>2021</v>
      </c>
      <c r="B112" s="4" t="s">
        <v>233</v>
      </c>
      <c r="C112" s="4" t="s">
        <v>234</v>
      </c>
      <c r="D112" s="4" t="s">
        <v>7</v>
      </c>
      <c r="E112" s="4" t="s">
        <v>235</v>
      </c>
      <c r="F112" s="4" t="s">
        <v>421</v>
      </c>
      <c r="G112" s="4" t="s">
        <v>9</v>
      </c>
      <c r="H112" s="4" t="s">
        <v>435</v>
      </c>
    </row>
    <row r="113" spans="1:9" x14ac:dyDescent="0.3">
      <c r="A113" s="4" t="str">
        <f t="shared" si="6"/>
        <v>2021</v>
      </c>
      <c r="B113" s="4" t="s">
        <v>225</v>
      </c>
      <c r="C113" s="4" t="s">
        <v>226</v>
      </c>
      <c r="D113" s="4" t="s">
        <v>7</v>
      </c>
      <c r="E113" s="4" t="s">
        <v>58</v>
      </c>
      <c r="F113" s="4" t="s">
        <v>419</v>
      </c>
      <c r="G113" s="4" t="s">
        <v>9</v>
      </c>
      <c r="H113" s="4" t="s">
        <v>435</v>
      </c>
    </row>
    <row r="114" spans="1:9" x14ac:dyDescent="0.3">
      <c r="A114" s="4" t="str">
        <f t="shared" si="6"/>
        <v>2021</v>
      </c>
      <c r="B114" s="4" t="s">
        <v>213</v>
      </c>
      <c r="C114" s="4" t="s">
        <v>214</v>
      </c>
      <c r="D114" s="4" t="s">
        <v>7</v>
      </c>
      <c r="E114" s="4" t="s">
        <v>39</v>
      </c>
      <c r="F114" s="4" t="s">
        <v>420</v>
      </c>
      <c r="G114" s="4" t="s">
        <v>9</v>
      </c>
      <c r="H114" s="4" t="s">
        <v>435</v>
      </c>
    </row>
    <row r="115" spans="1:9" x14ac:dyDescent="0.3">
      <c r="A115" s="4" t="str">
        <f t="shared" ref="A115:A146" si="7">MID(B115,7,4)</f>
        <v>2021</v>
      </c>
      <c r="B115" s="4" t="s">
        <v>209</v>
      </c>
      <c r="C115" s="4" t="s">
        <v>210</v>
      </c>
      <c r="D115" s="4" t="s">
        <v>57</v>
      </c>
      <c r="E115" s="4" t="s">
        <v>58</v>
      </c>
      <c r="F115" s="4" t="s">
        <v>419</v>
      </c>
      <c r="G115" s="4" t="s">
        <v>59</v>
      </c>
      <c r="H115" s="4" t="s">
        <v>435</v>
      </c>
    </row>
    <row r="116" spans="1:9" x14ac:dyDescent="0.3">
      <c r="A116" s="4" t="str">
        <f t="shared" si="7"/>
        <v>2021</v>
      </c>
      <c r="B116" s="4" t="s">
        <v>203</v>
      </c>
      <c r="C116" s="4" t="s">
        <v>204</v>
      </c>
      <c r="D116" s="4" t="s">
        <v>7</v>
      </c>
      <c r="E116" s="4" t="s">
        <v>58</v>
      </c>
      <c r="F116" s="4" t="s">
        <v>419</v>
      </c>
      <c r="G116" s="4" t="s">
        <v>9</v>
      </c>
      <c r="H116" s="4" t="s">
        <v>435</v>
      </c>
    </row>
    <row r="117" spans="1:9" x14ac:dyDescent="0.3">
      <c r="A117" s="4" t="str">
        <f t="shared" si="7"/>
        <v>2021</v>
      </c>
      <c r="B117" s="4" t="s">
        <v>195</v>
      </c>
      <c r="C117" s="4" t="s">
        <v>196</v>
      </c>
      <c r="D117" s="4" t="s">
        <v>7</v>
      </c>
      <c r="E117" s="4" t="s">
        <v>39</v>
      </c>
      <c r="F117" s="4" t="s">
        <v>420</v>
      </c>
      <c r="G117" s="4" t="s">
        <v>9</v>
      </c>
      <c r="H117" s="4" t="s">
        <v>436</v>
      </c>
    </row>
    <row r="118" spans="1:9" x14ac:dyDescent="0.3">
      <c r="A118" s="4" t="str">
        <f t="shared" si="7"/>
        <v>2021</v>
      </c>
      <c r="B118" s="4" t="s">
        <v>197</v>
      </c>
      <c r="C118" s="4" t="s">
        <v>198</v>
      </c>
      <c r="D118" s="4" t="s">
        <v>7</v>
      </c>
      <c r="E118" s="4" t="s">
        <v>8</v>
      </c>
      <c r="F118" s="4" t="s">
        <v>421</v>
      </c>
      <c r="G118" s="4" t="s">
        <v>9</v>
      </c>
      <c r="H118" s="4" t="s">
        <v>435</v>
      </c>
      <c r="I118" s="4"/>
    </row>
    <row r="119" spans="1:9" x14ac:dyDescent="0.3">
      <c r="A119" s="4" t="str">
        <f t="shared" si="7"/>
        <v>2021</v>
      </c>
      <c r="B119" s="4" t="s">
        <v>185</v>
      </c>
      <c r="C119" s="4" t="s">
        <v>186</v>
      </c>
      <c r="D119" s="4" t="s">
        <v>7</v>
      </c>
      <c r="E119" s="4" t="s">
        <v>187</v>
      </c>
      <c r="F119" s="4" t="s">
        <v>428</v>
      </c>
      <c r="G119" s="4" t="s">
        <v>9</v>
      </c>
      <c r="H119" s="4" t="s">
        <v>435</v>
      </c>
    </row>
    <row r="120" spans="1:9" x14ac:dyDescent="0.3">
      <c r="A120" s="4" t="str">
        <f t="shared" si="7"/>
        <v>2021</v>
      </c>
      <c r="B120" s="4" t="s">
        <v>162</v>
      </c>
      <c r="C120" s="4" t="s">
        <v>163</v>
      </c>
      <c r="D120" s="4" t="s">
        <v>7</v>
      </c>
      <c r="E120" s="4" t="s">
        <v>164</v>
      </c>
      <c r="F120" s="4" t="s">
        <v>426</v>
      </c>
      <c r="G120" s="4" t="s">
        <v>27</v>
      </c>
      <c r="H120" s="4" t="s">
        <v>435</v>
      </c>
    </row>
    <row r="121" spans="1:9" x14ac:dyDescent="0.3">
      <c r="A121" s="4" t="str">
        <f t="shared" si="7"/>
        <v>2021</v>
      </c>
      <c r="B121" s="4" t="s">
        <v>143</v>
      </c>
      <c r="C121" s="4" t="s">
        <v>144</v>
      </c>
      <c r="D121" s="4" t="s">
        <v>7</v>
      </c>
      <c r="E121" s="4" t="s">
        <v>145</v>
      </c>
      <c r="F121" s="4" t="s">
        <v>426</v>
      </c>
      <c r="G121" s="4" t="s">
        <v>9</v>
      </c>
      <c r="H121" s="4" t="s">
        <v>435</v>
      </c>
    </row>
    <row r="122" spans="1:9" x14ac:dyDescent="0.3">
      <c r="A122" s="4" t="str">
        <f t="shared" si="7"/>
        <v>2021</v>
      </c>
      <c r="B122" s="4" t="s">
        <v>146</v>
      </c>
      <c r="C122" s="4" t="s">
        <v>147</v>
      </c>
      <c r="D122" s="4" t="s">
        <v>7</v>
      </c>
      <c r="E122" s="4" t="s">
        <v>36</v>
      </c>
      <c r="F122" s="4" t="s">
        <v>36</v>
      </c>
      <c r="G122" s="4" t="s">
        <v>9</v>
      </c>
      <c r="H122" s="4" t="s">
        <v>435</v>
      </c>
    </row>
    <row r="123" spans="1:9" x14ac:dyDescent="0.3">
      <c r="A123" s="4" t="str">
        <f t="shared" si="7"/>
        <v>2021</v>
      </c>
      <c r="B123" s="4" t="s">
        <v>140</v>
      </c>
      <c r="C123" s="4" t="s">
        <v>141</v>
      </c>
      <c r="D123" s="4" t="s">
        <v>7</v>
      </c>
      <c r="E123" s="4" t="s">
        <v>142</v>
      </c>
      <c r="F123" s="4" t="s">
        <v>425</v>
      </c>
      <c r="G123" s="4" t="s">
        <v>9</v>
      </c>
      <c r="H123" s="4" t="s">
        <v>435</v>
      </c>
    </row>
    <row r="124" spans="1:9" x14ac:dyDescent="0.3">
      <c r="A124" s="4" t="str">
        <f t="shared" si="7"/>
        <v>2021</v>
      </c>
      <c r="B124" s="4" t="s">
        <v>136</v>
      </c>
      <c r="C124" s="4" t="s">
        <v>137</v>
      </c>
      <c r="D124" s="4" t="s">
        <v>7</v>
      </c>
      <c r="E124" s="4" t="s">
        <v>78</v>
      </c>
      <c r="F124" s="4" t="s">
        <v>418</v>
      </c>
      <c r="G124" s="4" t="s">
        <v>27</v>
      </c>
      <c r="H124" s="4" t="s">
        <v>435</v>
      </c>
    </row>
    <row r="125" spans="1:9" x14ac:dyDescent="0.3">
      <c r="A125" s="4" t="str">
        <f t="shared" si="7"/>
        <v>2021</v>
      </c>
      <c r="B125" s="4" t="s">
        <v>132</v>
      </c>
      <c r="C125" s="4" t="s">
        <v>133</v>
      </c>
      <c r="D125" s="4" t="s">
        <v>7</v>
      </c>
      <c r="E125" s="4" t="s">
        <v>8</v>
      </c>
      <c r="F125" s="4" t="s">
        <v>421</v>
      </c>
      <c r="G125" s="4" t="s">
        <v>9</v>
      </c>
      <c r="H125" s="4" t="s">
        <v>435</v>
      </c>
    </row>
    <row r="126" spans="1:9" x14ac:dyDescent="0.3">
      <c r="A126" s="4" t="str">
        <f t="shared" si="7"/>
        <v>2021</v>
      </c>
      <c r="B126" s="4" t="s">
        <v>127</v>
      </c>
      <c r="C126" s="4" t="s">
        <v>128</v>
      </c>
      <c r="D126" s="4" t="s">
        <v>7</v>
      </c>
      <c r="E126" s="4" t="s">
        <v>36</v>
      </c>
      <c r="F126" s="4" t="s">
        <v>36</v>
      </c>
      <c r="G126" s="4" t="s">
        <v>9</v>
      </c>
      <c r="H126" s="4" t="s">
        <v>435</v>
      </c>
    </row>
    <row r="127" spans="1:9" x14ac:dyDescent="0.3">
      <c r="A127" s="4" t="str">
        <f t="shared" si="7"/>
        <v>2021</v>
      </c>
      <c r="B127" s="4" t="s">
        <v>112</v>
      </c>
      <c r="C127" s="4" t="s">
        <v>113</v>
      </c>
      <c r="D127" s="4" t="s">
        <v>7</v>
      </c>
      <c r="E127" s="4" t="s">
        <v>33</v>
      </c>
      <c r="F127" s="4" t="s">
        <v>426</v>
      </c>
      <c r="G127" s="4" t="s">
        <v>9</v>
      </c>
      <c r="H127" s="4" t="s">
        <v>435</v>
      </c>
    </row>
    <row r="128" spans="1:9" x14ac:dyDescent="0.3">
      <c r="A128" s="4" t="str">
        <f t="shared" si="7"/>
        <v>2021</v>
      </c>
      <c r="B128" s="4" t="s">
        <v>98</v>
      </c>
      <c r="C128" s="4" t="s">
        <v>99</v>
      </c>
      <c r="D128" s="4" t="s">
        <v>7</v>
      </c>
      <c r="E128" s="4" t="s">
        <v>39</v>
      </c>
      <c r="F128" s="4" t="s">
        <v>420</v>
      </c>
      <c r="G128" s="4" t="s">
        <v>9</v>
      </c>
      <c r="H128" s="4" t="s">
        <v>435</v>
      </c>
    </row>
    <row r="129" spans="1:8" x14ac:dyDescent="0.3">
      <c r="A129" s="4" t="str">
        <f t="shared" si="7"/>
        <v>2021</v>
      </c>
      <c r="B129" s="4" t="s">
        <v>70</v>
      </c>
      <c r="C129" s="4" t="s">
        <v>71</v>
      </c>
      <c r="D129" s="4" t="s">
        <v>7</v>
      </c>
      <c r="E129" s="4" t="s">
        <v>72</v>
      </c>
      <c r="F129" s="4" t="s">
        <v>426</v>
      </c>
      <c r="G129" s="4" t="s">
        <v>9</v>
      </c>
      <c r="H129" s="4" t="s">
        <v>435</v>
      </c>
    </row>
    <row r="130" spans="1:8" x14ac:dyDescent="0.3">
      <c r="A130" s="4" t="str">
        <f t="shared" si="7"/>
        <v>2021</v>
      </c>
      <c r="B130" s="4" t="s">
        <v>73</v>
      </c>
      <c r="C130" s="4" t="s">
        <v>74</v>
      </c>
      <c r="D130" s="4" t="s">
        <v>7</v>
      </c>
      <c r="E130" s="4" t="s">
        <v>75</v>
      </c>
      <c r="F130" s="4" t="s">
        <v>426</v>
      </c>
      <c r="G130" s="4" t="s">
        <v>9</v>
      </c>
      <c r="H130" s="4" t="s">
        <v>435</v>
      </c>
    </row>
    <row r="131" spans="1:8" x14ac:dyDescent="0.3">
      <c r="A131" s="4" t="str">
        <f t="shared" si="7"/>
        <v>2021</v>
      </c>
      <c r="B131" s="4" t="s">
        <v>60</v>
      </c>
      <c r="C131" s="4" t="s">
        <v>61</v>
      </c>
      <c r="D131" s="4" t="s">
        <v>7</v>
      </c>
      <c r="E131" s="4" t="s">
        <v>33</v>
      </c>
      <c r="F131" s="4" t="s">
        <v>426</v>
      </c>
      <c r="G131" s="4" t="s">
        <v>44</v>
      </c>
      <c r="H131" s="4" t="s">
        <v>435</v>
      </c>
    </row>
    <row r="132" spans="1:8" x14ac:dyDescent="0.3">
      <c r="A132" s="4" t="str">
        <f t="shared" si="7"/>
        <v>2021</v>
      </c>
      <c r="B132" s="4" t="s">
        <v>49</v>
      </c>
      <c r="C132" s="4" t="s">
        <v>50</v>
      </c>
      <c r="D132" s="4" t="s">
        <v>7</v>
      </c>
      <c r="E132" s="4" t="s">
        <v>51</v>
      </c>
      <c r="F132" s="4" t="s">
        <v>420</v>
      </c>
      <c r="G132" s="4" t="s">
        <v>9</v>
      </c>
      <c r="H132" s="4" t="s">
        <v>435</v>
      </c>
    </row>
    <row r="133" spans="1:8" x14ac:dyDescent="0.3">
      <c r="A133" s="4" t="str">
        <f t="shared" si="7"/>
        <v>2021</v>
      </c>
      <c r="B133" s="4" t="s">
        <v>34</v>
      </c>
      <c r="C133" s="4" t="s">
        <v>35</v>
      </c>
      <c r="D133" s="4" t="s">
        <v>7</v>
      </c>
      <c r="E133" s="4" t="s">
        <v>36</v>
      </c>
      <c r="F133" s="4" t="s">
        <v>36</v>
      </c>
      <c r="G133" s="4" t="s">
        <v>27</v>
      </c>
      <c r="H133" s="4" t="s">
        <v>435</v>
      </c>
    </row>
    <row r="134" spans="1:8" x14ac:dyDescent="0.3">
      <c r="A134" s="4" t="str">
        <f t="shared" si="7"/>
        <v>2021</v>
      </c>
      <c r="B134" s="4" t="s">
        <v>31</v>
      </c>
      <c r="C134" s="4" t="s">
        <v>32</v>
      </c>
      <c r="D134" s="4" t="s">
        <v>7</v>
      </c>
      <c r="E134" s="4" t="s">
        <v>33</v>
      </c>
      <c r="F134" s="4" t="s">
        <v>426</v>
      </c>
      <c r="G134" s="4" t="s">
        <v>9</v>
      </c>
      <c r="H134" s="4" t="s">
        <v>435</v>
      </c>
    </row>
    <row r="135" spans="1:8" x14ac:dyDescent="0.3">
      <c r="A135" s="4" t="str">
        <f t="shared" si="7"/>
        <v>2021</v>
      </c>
      <c r="B135" s="4" t="s">
        <v>14</v>
      </c>
      <c r="C135" s="4" t="s">
        <v>15</v>
      </c>
      <c r="D135" s="4" t="s">
        <v>7</v>
      </c>
      <c r="E135" s="4" t="s">
        <v>8</v>
      </c>
      <c r="F135" s="4" t="s">
        <v>421</v>
      </c>
      <c r="G135" s="4" t="s">
        <v>9</v>
      </c>
      <c r="H135" s="4" t="s">
        <v>435</v>
      </c>
    </row>
    <row r="136" spans="1:8" x14ac:dyDescent="0.3">
      <c r="A136" s="4" t="str">
        <f t="shared" si="7"/>
        <v>2020</v>
      </c>
      <c r="B136" s="4" t="s">
        <v>390</v>
      </c>
      <c r="C136" s="4" t="s">
        <v>391</v>
      </c>
      <c r="D136" s="4" t="s">
        <v>7</v>
      </c>
      <c r="E136" s="4" t="s">
        <v>392</v>
      </c>
      <c r="F136" s="4" t="s">
        <v>421</v>
      </c>
      <c r="G136" s="4" t="s">
        <v>9</v>
      </c>
      <c r="H136" s="4" t="s">
        <v>435</v>
      </c>
    </row>
    <row r="137" spans="1:8" x14ac:dyDescent="0.3">
      <c r="A137" s="4" t="str">
        <f t="shared" si="7"/>
        <v>2020</v>
      </c>
      <c r="B137" s="4" t="s">
        <v>377</v>
      </c>
      <c r="C137" s="4" t="s">
        <v>378</v>
      </c>
      <c r="D137" s="4" t="s">
        <v>7</v>
      </c>
      <c r="E137" s="4" t="s">
        <v>8</v>
      </c>
      <c r="F137" s="4" t="s">
        <v>421</v>
      </c>
      <c r="G137" s="4" t="s">
        <v>9</v>
      </c>
      <c r="H137" s="4" t="s">
        <v>435</v>
      </c>
    </row>
    <row r="138" spans="1:8" x14ac:dyDescent="0.3">
      <c r="A138" s="4" t="str">
        <f t="shared" si="7"/>
        <v>2020</v>
      </c>
      <c r="B138" s="4" t="s">
        <v>360</v>
      </c>
      <c r="C138" s="4" t="s">
        <v>361</v>
      </c>
      <c r="D138" s="4" t="s">
        <v>7</v>
      </c>
      <c r="E138" s="4" t="s">
        <v>8</v>
      </c>
      <c r="F138" s="4" t="s">
        <v>421</v>
      </c>
      <c r="G138" s="4" t="s">
        <v>44</v>
      </c>
      <c r="H138" s="4" t="s">
        <v>435</v>
      </c>
    </row>
    <row r="139" spans="1:8" x14ac:dyDescent="0.3">
      <c r="A139" s="4" t="str">
        <f t="shared" si="7"/>
        <v>2020</v>
      </c>
      <c r="B139" s="4" t="s">
        <v>316</v>
      </c>
      <c r="C139" s="4" t="s">
        <v>317</v>
      </c>
      <c r="D139" s="4" t="s">
        <v>7</v>
      </c>
      <c r="E139" s="4" t="s">
        <v>8</v>
      </c>
      <c r="F139" s="4" t="s">
        <v>421</v>
      </c>
      <c r="G139" s="4" t="s">
        <v>44</v>
      </c>
      <c r="H139" s="4" t="s">
        <v>435</v>
      </c>
    </row>
    <row r="140" spans="1:8" x14ac:dyDescent="0.3">
      <c r="A140" s="4" t="str">
        <f t="shared" si="7"/>
        <v>2020</v>
      </c>
      <c r="B140" s="4" t="s">
        <v>311</v>
      </c>
      <c r="C140" s="4" t="s">
        <v>312</v>
      </c>
      <c r="D140" s="4" t="s">
        <v>7</v>
      </c>
      <c r="E140" s="4" t="s">
        <v>313</v>
      </c>
      <c r="F140" s="4" t="s">
        <v>426</v>
      </c>
      <c r="G140" s="4" t="s">
        <v>9</v>
      </c>
      <c r="H140" s="4" t="s">
        <v>435</v>
      </c>
    </row>
    <row r="141" spans="1:8" x14ac:dyDescent="0.3">
      <c r="A141" s="4" t="str">
        <f t="shared" si="7"/>
        <v>2020</v>
      </c>
      <c r="B141" s="4" t="s">
        <v>307</v>
      </c>
      <c r="C141" s="4" t="s">
        <v>308</v>
      </c>
      <c r="D141" s="4" t="s">
        <v>7</v>
      </c>
      <c r="E141" s="4" t="s">
        <v>145</v>
      </c>
      <c r="F141" s="4" t="s">
        <v>426</v>
      </c>
      <c r="G141" s="4" t="s">
        <v>44</v>
      </c>
      <c r="H141" s="4" t="s">
        <v>435</v>
      </c>
    </row>
    <row r="142" spans="1:8" x14ac:dyDescent="0.3">
      <c r="A142" s="4" t="str">
        <f t="shared" si="7"/>
        <v>2020</v>
      </c>
      <c r="B142" s="4" t="s">
        <v>275</v>
      </c>
      <c r="C142" s="4" t="s">
        <v>276</v>
      </c>
      <c r="D142" s="4" t="s">
        <v>7</v>
      </c>
      <c r="E142" s="4" t="s">
        <v>33</v>
      </c>
      <c r="F142" s="4" t="s">
        <v>426</v>
      </c>
      <c r="G142" s="4" t="s">
        <v>9</v>
      </c>
      <c r="H142" s="4" t="s">
        <v>435</v>
      </c>
    </row>
    <row r="143" spans="1:8" x14ac:dyDescent="0.3">
      <c r="A143" s="4" t="str">
        <f t="shared" si="7"/>
        <v>2020</v>
      </c>
      <c r="B143" s="4" t="s">
        <v>277</v>
      </c>
      <c r="C143" s="4" t="s">
        <v>278</v>
      </c>
      <c r="D143" s="4" t="s">
        <v>7</v>
      </c>
      <c r="E143" s="4" t="s">
        <v>58</v>
      </c>
      <c r="F143" s="4" t="s">
        <v>419</v>
      </c>
      <c r="G143" s="4" t="s">
        <v>9</v>
      </c>
      <c r="H143" s="4" t="s">
        <v>435</v>
      </c>
    </row>
    <row r="144" spans="1:8" x14ac:dyDescent="0.3">
      <c r="A144" s="4" t="str">
        <f t="shared" si="7"/>
        <v>2020</v>
      </c>
      <c r="B144" s="4" t="s">
        <v>231</v>
      </c>
      <c r="C144" s="4" t="s">
        <v>232</v>
      </c>
      <c r="D144" s="4" t="s">
        <v>7</v>
      </c>
      <c r="E144" s="4" t="s">
        <v>58</v>
      </c>
      <c r="F144" s="4" t="s">
        <v>419</v>
      </c>
      <c r="G144" s="4" t="s">
        <v>9</v>
      </c>
      <c r="H144" s="4" t="s">
        <v>435</v>
      </c>
    </row>
    <row r="145" spans="1:8" x14ac:dyDescent="0.3">
      <c r="A145" s="4" t="str">
        <f t="shared" si="7"/>
        <v>2020</v>
      </c>
      <c r="B145" s="4" t="s">
        <v>179</v>
      </c>
      <c r="C145" s="4" t="s">
        <v>180</v>
      </c>
      <c r="D145" s="4" t="s">
        <v>18</v>
      </c>
      <c r="E145" s="4" t="s">
        <v>19</v>
      </c>
      <c r="F145" s="4" t="s">
        <v>422</v>
      </c>
      <c r="G145" s="4" t="s">
        <v>27</v>
      </c>
      <c r="H145" s="4" t="s">
        <v>435</v>
      </c>
    </row>
    <row r="146" spans="1:8" x14ac:dyDescent="0.3">
      <c r="A146" s="4" t="str">
        <f t="shared" si="7"/>
        <v>2020</v>
      </c>
      <c r="B146" s="4" t="s">
        <v>169</v>
      </c>
      <c r="C146" s="4" t="s">
        <v>170</v>
      </c>
      <c r="D146" s="4" t="s">
        <v>7</v>
      </c>
      <c r="E146" s="4" t="s">
        <v>36</v>
      </c>
      <c r="F146" s="4" t="s">
        <v>36</v>
      </c>
      <c r="G146" s="4" t="s">
        <v>9</v>
      </c>
      <c r="H146" s="4" t="s">
        <v>435</v>
      </c>
    </row>
    <row r="147" spans="1:8" x14ac:dyDescent="0.3">
      <c r="A147" s="4" t="str">
        <f t="shared" ref="A147:A178" si="8">MID(B147,7,4)</f>
        <v>2020</v>
      </c>
      <c r="B147" s="4" t="s">
        <v>171</v>
      </c>
      <c r="C147" s="4" t="s">
        <v>172</v>
      </c>
      <c r="D147" s="4" t="s">
        <v>7</v>
      </c>
      <c r="E147" s="4" t="s">
        <v>39</v>
      </c>
      <c r="F147" s="4" t="s">
        <v>420</v>
      </c>
      <c r="G147" s="4" t="s">
        <v>9</v>
      </c>
      <c r="H147" s="4" t="s">
        <v>435</v>
      </c>
    </row>
    <row r="148" spans="1:8" x14ac:dyDescent="0.3">
      <c r="A148" s="4" t="str">
        <f t="shared" si="8"/>
        <v>2020</v>
      </c>
      <c r="B148" s="4" t="s">
        <v>173</v>
      </c>
      <c r="C148" s="4" t="s">
        <v>174</v>
      </c>
      <c r="D148" s="4" t="s">
        <v>7</v>
      </c>
      <c r="E148" s="4" t="s">
        <v>39</v>
      </c>
      <c r="F148" s="4" t="s">
        <v>420</v>
      </c>
      <c r="G148" s="4" t="s">
        <v>9</v>
      </c>
      <c r="H148" s="4" t="s">
        <v>435</v>
      </c>
    </row>
    <row r="149" spans="1:8" x14ac:dyDescent="0.3">
      <c r="A149" s="4" t="str">
        <f t="shared" si="8"/>
        <v>2020</v>
      </c>
      <c r="B149" s="4" t="s">
        <v>175</v>
      </c>
      <c r="C149" s="4" t="s">
        <v>176</v>
      </c>
      <c r="D149" s="4" t="s">
        <v>7</v>
      </c>
      <c r="E149" s="4" t="s">
        <v>58</v>
      </c>
      <c r="F149" s="4" t="s">
        <v>419</v>
      </c>
      <c r="G149" s="4" t="s">
        <v>9</v>
      </c>
      <c r="H149" s="4" t="s">
        <v>435</v>
      </c>
    </row>
    <row r="150" spans="1:8" x14ac:dyDescent="0.3">
      <c r="A150" s="4" t="str">
        <f t="shared" si="8"/>
        <v>2020</v>
      </c>
      <c r="B150" s="4" t="s">
        <v>150</v>
      </c>
      <c r="C150" s="4" t="s">
        <v>151</v>
      </c>
      <c r="D150" s="4" t="s">
        <v>7</v>
      </c>
      <c r="E150" s="4" t="s">
        <v>36</v>
      </c>
      <c r="F150" s="4" t="s">
        <v>36</v>
      </c>
      <c r="G150" s="4" t="s">
        <v>9</v>
      </c>
      <c r="H150" s="4" t="s">
        <v>435</v>
      </c>
    </row>
    <row r="151" spans="1:8" x14ac:dyDescent="0.3">
      <c r="A151" s="4" t="str">
        <f t="shared" si="8"/>
        <v>2020</v>
      </c>
      <c r="B151" s="4" t="s">
        <v>148</v>
      </c>
      <c r="C151" s="4" t="s">
        <v>149</v>
      </c>
      <c r="D151" s="4" t="s">
        <v>18</v>
      </c>
      <c r="E151" s="4" t="s">
        <v>19</v>
      </c>
      <c r="F151" s="4" t="s">
        <v>422</v>
      </c>
      <c r="G151" s="4" t="s">
        <v>20</v>
      </c>
      <c r="H151" s="4" t="s">
        <v>435</v>
      </c>
    </row>
    <row r="152" spans="1:8" x14ac:dyDescent="0.3">
      <c r="A152" s="4" t="str">
        <f t="shared" si="8"/>
        <v>2020</v>
      </c>
      <c r="B152" s="4" t="s">
        <v>122</v>
      </c>
      <c r="C152" s="4" t="s">
        <v>123</v>
      </c>
      <c r="D152" s="4" t="s">
        <v>7</v>
      </c>
      <c r="E152" s="4" t="s">
        <v>78</v>
      </c>
      <c r="F152" s="4" t="s">
        <v>418</v>
      </c>
      <c r="G152" s="4" t="s">
        <v>27</v>
      </c>
      <c r="H152" s="4" t="s">
        <v>435</v>
      </c>
    </row>
    <row r="153" spans="1:8" x14ac:dyDescent="0.3">
      <c r="A153" s="4" t="str">
        <f t="shared" si="8"/>
        <v>2020</v>
      </c>
      <c r="B153" s="4" t="s">
        <v>118</v>
      </c>
      <c r="C153" s="4" t="s">
        <v>119</v>
      </c>
      <c r="D153" s="4" t="s">
        <v>7</v>
      </c>
      <c r="E153" s="4" t="s">
        <v>39</v>
      </c>
      <c r="F153" s="4" t="s">
        <v>420</v>
      </c>
      <c r="G153" s="4" t="s">
        <v>9</v>
      </c>
      <c r="H153" s="4" t="s">
        <v>435</v>
      </c>
    </row>
    <row r="154" spans="1:8" x14ac:dyDescent="0.3">
      <c r="A154" s="4" t="str">
        <f t="shared" si="8"/>
        <v>2020</v>
      </c>
      <c r="B154" s="4" t="s">
        <v>93</v>
      </c>
      <c r="C154" s="4" t="s">
        <v>94</v>
      </c>
      <c r="D154" s="4" t="s">
        <v>7</v>
      </c>
      <c r="E154" s="4" t="s">
        <v>36</v>
      </c>
      <c r="F154" s="4" t="s">
        <v>36</v>
      </c>
      <c r="G154" s="4" t="s">
        <v>9</v>
      </c>
      <c r="H154" s="4" t="s">
        <v>435</v>
      </c>
    </row>
    <row r="155" spans="1:8" x14ac:dyDescent="0.3">
      <c r="A155" s="4" t="str">
        <f t="shared" si="8"/>
        <v>2020</v>
      </c>
      <c r="B155" s="4" t="s">
        <v>85</v>
      </c>
      <c r="C155" s="4" t="s">
        <v>86</v>
      </c>
      <c r="D155" s="4" t="s">
        <v>7</v>
      </c>
      <c r="E155" s="4" t="s">
        <v>33</v>
      </c>
      <c r="F155" s="4" t="s">
        <v>426</v>
      </c>
      <c r="G155" s="4" t="s">
        <v>44</v>
      </c>
      <c r="H155" s="4" t="s">
        <v>435</v>
      </c>
    </row>
    <row r="156" spans="1:8" x14ac:dyDescent="0.3">
      <c r="A156" s="4" t="str">
        <f t="shared" si="8"/>
        <v>2020</v>
      </c>
      <c r="B156" s="4" t="s">
        <v>87</v>
      </c>
      <c r="C156" s="4" t="s">
        <v>88</v>
      </c>
      <c r="D156" s="4" t="s">
        <v>7</v>
      </c>
      <c r="E156" s="4" t="s">
        <v>8</v>
      </c>
      <c r="F156" s="4" t="s">
        <v>421</v>
      </c>
      <c r="G156" s="4" t="s">
        <v>44</v>
      </c>
      <c r="H156" s="4" t="s">
        <v>435</v>
      </c>
    </row>
    <row r="157" spans="1:8" x14ac:dyDescent="0.3">
      <c r="A157" s="4" t="str">
        <f t="shared" si="8"/>
        <v>2020</v>
      </c>
      <c r="B157" s="4" t="s">
        <v>55</v>
      </c>
      <c r="C157" s="4" t="s">
        <v>56</v>
      </c>
      <c r="D157" s="4" t="s">
        <v>57</v>
      </c>
      <c r="E157" s="4" t="s">
        <v>58</v>
      </c>
      <c r="F157" s="4" t="s">
        <v>419</v>
      </c>
      <c r="G157" s="4" t="s">
        <v>59</v>
      </c>
      <c r="H157" s="4" t="s">
        <v>435</v>
      </c>
    </row>
    <row r="158" spans="1:8" x14ac:dyDescent="0.3">
      <c r="A158" s="4" t="str">
        <f t="shared" si="8"/>
        <v>2020</v>
      </c>
      <c r="B158" s="4" t="s">
        <v>24</v>
      </c>
      <c r="C158" s="4" t="s">
        <v>25</v>
      </c>
      <c r="D158" s="4" t="s">
        <v>18</v>
      </c>
      <c r="E158" s="4" t="s">
        <v>26</v>
      </c>
      <c r="F158" s="4" t="s">
        <v>423</v>
      </c>
      <c r="G158" s="4" t="s">
        <v>27</v>
      </c>
      <c r="H158" s="4" t="s">
        <v>435</v>
      </c>
    </row>
    <row r="159" spans="1:8" x14ac:dyDescent="0.3">
      <c r="A159" s="4" t="str">
        <f t="shared" si="8"/>
        <v>2020</v>
      </c>
      <c r="B159" s="4" t="s">
        <v>16</v>
      </c>
      <c r="C159" s="4" t="s">
        <v>17</v>
      </c>
      <c r="D159" s="4" t="s">
        <v>18</v>
      </c>
      <c r="E159" s="4" t="s">
        <v>19</v>
      </c>
      <c r="F159" s="4" t="s">
        <v>422</v>
      </c>
      <c r="G159" s="4" t="s">
        <v>20</v>
      </c>
      <c r="H159" s="4" t="s">
        <v>435</v>
      </c>
    </row>
    <row r="160" spans="1:8" x14ac:dyDescent="0.3">
      <c r="A160" s="4" t="str">
        <f t="shared" si="8"/>
        <v>2019</v>
      </c>
      <c r="B160" s="4" t="s">
        <v>405</v>
      </c>
      <c r="C160" s="4" t="s">
        <v>406</v>
      </c>
      <c r="D160" s="4" t="s">
        <v>18</v>
      </c>
      <c r="E160" s="4" t="s">
        <v>19</v>
      </c>
      <c r="F160" s="4" t="s">
        <v>422</v>
      </c>
      <c r="G160" s="4" t="s">
        <v>27</v>
      </c>
      <c r="H160" s="4"/>
    </row>
    <row r="161" spans="1:8" x14ac:dyDescent="0.3">
      <c r="A161" s="4" t="str">
        <f t="shared" si="8"/>
        <v>2019</v>
      </c>
      <c r="B161" s="4" t="s">
        <v>399</v>
      </c>
      <c r="C161" s="4" t="s">
        <v>400</v>
      </c>
      <c r="D161" s="4" t="s">
        <v>18</v>
      </c>
      <c r="E161" s="4" t="s">
        <v>26</v>
      </c>
      <c r="F161" s="4" t="s">
        <v>423</v>
      </c>
      <c r="G161" s="4" t="s">
        <v>27</v>
      </c>
      <c r="H161" s="4"/>
    </row>
    <row r="162" spans="1:8" x14ac:dyDescent="0.3">
      <c r="A162" s="4" t="str">
        <f t="shared" si="8"/>
        <v>2019</v>
      </c>
      <c r="B162" s="4" t="s">
        <v>328</v>
      </c>
      <c r="C162" s="4" t="s">
        <v>329</v>
      </c>
      <c r="D162" s="4" t="s">
        <v>18</v>
      </c>
      <c r="E162" s="4" t="s">
        <v>19</v>
      </c>
      <c r="F162" s="4" t="s">
        <v>422</v>
      </c>
      <c r="G162" s="4" t="s">
        <v>27</v>
      </c>
      <c r="H162" s="4"/>
    </row>
    <row r="163" spans="1:8" x14ac:dyDescent="0.3">
      <c r="A163" s="4" t="str">
        <f t="shared" si="8"/>
        <v>2019</v>
      </c>
      <c r="B163" s="4" t="s">
        <v>295</v>
      </c>
      <c r="C163" s="4" t="s">
        <v>296</v>
      </c>
      <c r="D163" s="4" t="s">
        <v>18</v>
      </c>
      <c r="E163" s="4" t="s">
        <v>126</v>
      </c>
      <c r="F163" s="4" t="s">
        <v>422</v>
      </c>
      <c r="G163" s="4" t="s">
        <v>27</v>
      </c>
      <c r="H163" s="4"/>
    </row>
    <row r="164" spans="1:8" x14ac:dyDescent="0.3">
      <c r="A164" s="4" t="str">
        <f t="shared" si="8"/>
        <v>2019</v>
      </c>
      <c r="B164" s="4" t="s">
        <v>297</v>
      </c>
      <c r="C164" s="4" t="s">
        <v>298</v>
      </c>
      <c r="D164" s="4" t="s">
        <v>18</v>
      </c>
      <c r="E164" s="4" t="s">
        <v>126</v>
      </c>
      <c r="F164" s="4" t="s">
        <v>422</v>
      </c>
      <c r="G164" s="4" t="s">
        <v>27</v>
      </c>
      <c r="H164" s="4"/>
    </row>
    <row r="165" spans="1:8" x14ac:dyDescent="0.3">
      <c r="A165" s="4" t="str">
        <f t="shared" si="8"/>
        <v>2019</v>
      </c>
      <c r="B165" s="4" t="s">
        <v>289</v>
      </c>
      <c r="C165" s="4" t="s">
        <v>290</v>
      </c>
      <c r="D165" s="4" t="s">
        <v>7</v>
      </c>
      <c r="E165" s="4" t="s">
        <v>78</v>
      </c>
      <c r="F165" s="4" t="s">
        <v>418</v>
      </c>
      <c r="G165" s="4" t="s">
        <v>27</v>
      </c>
      <c r="H165" s="4"/>
    </row>
    <row r="166" spans="1:8" x14ac:dyDescent="0.3">
      <c r="A166" s="4" t="str">
        <f t="shared" si="8"/>
        <v>2019</v>
      </c>
      <c r="B166" s="4" t="s">
        <v>287</v>
      </c>
      <c r="C166" s="4" t="s">
        <v>288</v>
      </c>
      <c r="D166" s="4" t="s">
        <v>7</v>
      </c>
      <c r="E166" s="4" t="s">
        <v>36</v>
      </c>
      <c r="F166" s="4" t="s">
        <v>36</v>
      </c>
      <c r="G166" s="4" t="s">
        <v>9</v>
      </c>
      <c r="H166" s="4"/>
    </row>
    <row r="167" spans="1:8" x14ac:dyDescent="0.3">
      <c r="A167" s="4" t="str">
        <f t="shared" si="8"/>
        <v>2019</v>
      </c>
      <c r="B167" s="4" t="s">
        <v>269</v>
      </c>
      <c r="C167" s="4" t="s">
        <v>270</v>
      </c>
      <c r="D167" s="4" t="s">
        <v>7</v>
      </c>
      <c r="E167" s="4" t="s">
        <v>36</v>
      </c>
      <c r="F167" s="4" t="s">
        <v>36</v>
      </c>
      <c r="G167" s="4" t="s">
        <v>9</v>
      </c>
      <c r="H167" s="4"/>
    </row>
    <row r="168" spans="1:8" x14ac:dyDescent="0.3">
      <c r="A168" s="4" t="str">
        <f t="shared" si="8"/>
        <v>2019</v>
      </c>
      <c r="B168" s="4" t="s">
        <v>154</v>
      </c>
      <c r="C168" s="4" t="s">
        <v>155</v>
      </c>
      <c r="D168" s="4" t="s">
        <v>7</v>
      </c>
      <c r="E168" s="4" t="s">
        <v>104</v>
      </c>
      <c r="F168" s="4" t="s">
        <v>429</v>
      </c>
      <c r="G168" s="4" t="s">
        <v>9</v>
      </c>
      <c r="H168" s="4"/>
    </row>
    <row r="169" spans="1:8" x14ac:dyDescent="0.3">
      <c r="A169" s="4" t="str">
        <f t="shared" si="8"/>
        <v>2019</v>
      </c>
      <c r="B169" s="4" t="s">
        <v>129</v>
      </c>
      <c r="C169" s="4" t="s">
        <v>130</v>
      </c>
      <c r="D169" s="4" t="s">
        <v>42</v>
      </c>
      <c r="E169" s="4" t="s">
        <v>43</v>
      </c>
      <c r="F169" s="4" t="s">
        <v>430</v>
      </c>
      <c r="G169" s="4" t="s">
        <v>131</v>
      </c>
      <c r="H169" s="4"/>
    </row>
    <row r="170" spans="1:8" x14ac:dyDescent="0.3">
      <c r="A170" s="4" t="str">
        <f t="shared" si="8"/>
        <v>2019</v>
      </c>
      <c r="B170" s="4" t="s">
        <v>124</v>
      </c>
      <c r="C170" s="4" t="s">
        <v>125</v>
      </c>
      <c r="D170" s="4" t="s">
        <v>18</v>
      </c>
      <c r="E170" s="4" t="s">
        <v>126</v>
      </c>
      <c r="F170" s="4" t="s">
        <v>422</v>
      </c>
      <c r="G170" s="4" t="s">
        <v>20</v>
      </c>
      <c r="H170" s="4" t="s">
        <v>435</v>
      </c>
    </row>
    <row r="171" spans="1:8" x14ac:dyDescent="0.3">
      <c r="A171" s="4" t="str">
        <f t="shared" si="8"/>
        <v>2019</v>
      </c>
      <c r="B171" s="4" t="s">
        <v>76</v>
      </c>
      <c r="C171" s="4" t="s">
        <v>77</v>
      </c>
      <c r="D171" s="4" t="s">
        <v>7</v>
      </c>
      <c r="E171" s="4" t="s">
        <v>78</v>
      </c>
      <c r="F171" s="4" t="s">
        <v>418</v>
      </c>
      <c r="G171" s="4" t="s">
        <v>20</v>
      </c>
      <c r="H171" s="4" t="s">
        <v>435</v>
      </c>
    </row>
    <row r="172" spans="1:8" x14ac:dyDescent="0.3">
      <c r="A172" s="4" t="str">
        <f t="shared" si="8"/>
        <v>2019</v>
      </c>
      <c r="B172" s="4" t="s">
        <v>45</v>
      </c>
      <c r="C172" s="4" t="s">
        <v>46</v>
      </c>
      <c r="D172" s="4" t="s">
        <v>7</v>
      </c>
      <c r="E172" s="4" t="s">
        <v>39</v>
      </c>
      <c r="F172" s="4" t="s">
        <v>420</v>
      </c>
      <c r="G172" s="4" t="s">
        <v>9</v>
      </c>
      <c r="H172" s="4"/>
    </row>
    <row r="173" spans="1:8" x14ac:dyDescent="0.3">
      <c r="A173" s="4" t="str">
        <f t="shared" si="8"/>
        <v>2018</v>
      </c>
      <c r="B173" s="4" t="s">
        <v>375</v>
      </c>
      <c r="C173" s="4" t="s">
        <v>376</v>
      </c>
      <c r="D173" s="4" t="s">
        <v>7</v>
      </c>
      <c r="E173" s="4" t="s">
        <v>36</v>
      </c>
      <c r="F173" s="4" t="s">
        <v>36</v>
      </c>
      <c r="G173" s="4" t="s">
        <v>9</v>
      </c>
      <c r="H173" s="4"/>
    </row>
    <row r="174" spans="1:8" x14ac:dyDescent="0.3">
      <c r="A174" s="4" t="str">
        <f t="shared" si="8"/>
        <v>2018</v>
      </c>
      <c r="B174" s="4" t="s">
        <v>326</v>
      </c>
      <c r="C174" s="4" t="s">
        <v>327</v>
      </c>
      <c r="D174" s="4" t="s">
        <v>7</v>
      </c>
      <c r="E174" s="4" t="s">
        <v>36</v>
      </c>
      <c r="F174" s="4" t="s">
        <v>36</v>
      </c>
      <c r="G174" s="4" t="s">
        <v>27</v>
      </c>
      <c r="H174" s="4"/>
    </row>
    <row r="175" spans="1:8" x14ac:dyDescent="0.3">
      <c r="A175" s="4" t="str">
        <f t="shared" si="8"/>
        <v>2018</v>
      </c>
      <c r="B175" s="4" t="s">
        <v>305</v>
      </c>
      <c r="C175" s="4" t="s">
        <v>306</v>
      </c>
      <c r="D175" s="4" t="s">
        <v>18</v>
      </c>
      <c r="E175" s="4" t="s">
        <v>126</v>
      </c>
      <c r="F175" s="4" t="s">
        <v>422</v>
      </c>
      <c r="G175" s="4" t="s">
        <v>27</v>
      </c>
      <c r="H175" s="4"/>
    </row>
    <row r="176" spans="1:8" x14ac:dyDescent="0.3">
      <c r="A176" s="4" t="str">
        <f t="shared" si="8"/>
        <v>2018</v>
      </c>
      <c r="B176" s="4" t="s">
        <v>273</v>
      </c>
      <c r="C176" s="4" t="s">
        <v>274</v>
      </c>
      <c r="D176" s="4" t="s">
        <v>18</v>
      </c>
      <c r="E176" s="4" t="s">
        <v>164</v>
      </c>
      <c r="F176" s="4" t="s">
        <v>426</v>
      </c>
      <c r="G176" s="4" t="s">
        <v>27</v>
      </c>
      <c r="H176" s="4"/>
    </row>
    <row r="177" spans="1:8" x14ac:dyDescent="0.3">
      <c r="A177" s="4" t="str">
        <f t="shared" si="8"/>
        <v>2018</v>
      </c>
      <c r="B177" s="4" t="s">
        <v>266</v>
      </c>
      <c r="C177" s="4" t="s">
        <v>267</v>
      </c>
      <c r="D177" s="4" t="s">
        <v>18</v>
      </c>
      <c r="E177" s="4" t="s">
        <v>268</v>
      </c>
      <c r="F177" s="4" t="s">
        <v>431</v>
      </c>
      <c r="G177" s="4" t="s">
        <v>27</v>
      </c>
      <c r="H177" s="4"/>
    </row>
    <row r="178" spans="1:8" x14ac:dyDescent="0.3">
      <c r="A178" s="4" t="str">
        <f t="shared" si="8"/>
        <v>2018</v>
      </c>
      <c r="B178" s="4" t="s">
        <v>253</v>
      </c>
      <c r="C178" s="4" t="s">
        <v>254</v>
      </c>
      <c r="D178" s="4" t="s">
        <v>18</v>
      </c>
      <c r="E178" s="4" t="s">
        <v>97</v>
      </c>
      <c r="F178" s="4" t="s">
        <v>423</v>
      </c>
      <c r="G178" s="4" t="s">
        <v>27</v>
      </c>
      <c r="H178" s="4"/>
    </row>
    <row r="179" spans="1:8" x14ac:dyDescent="0.3">
      <c r="A179" s="4" t="str">
        <f t="shared" ref="A179:A210" si="9">MID(B179,7,4)</f>
        <v>2018</v>
      </c>
      <c r="B179" s="4" t="s">
        <v>247</v>
      </c>
      <c r="C179" s="4" t="s">
        <v>248</v>
      </c>
      <c r="D179" s="4" t="s">
        <v>18</v>
      </c>
      <c r="E179" s="4" t="s">
        <v>97</v>
      </c>
      <c r="F179" s="4" t="s">
        <v>423</v>
      </c>
      <c r="G179" s="4" t="s">
        <v>27</v>
      </c>
      <c r="H179" s="4"/>
    </row>
    <row r="180" spans="1:8" x14ac:dyDescent="0.3">
      <c r="A180" s="4" t="str">
        <f t="shared" si="9"/>
        <v>2018</v>
      </c>
      <c r="B180" s="4" t="s">
        <v>223</v>
      </c>
      <c r="C180" s="4" t="s">
        <v>224</v>
      </c>
      <c r="D180" s="4" t="s">
        <v>7</v>
      </c>
      <c r="E180" s="4" t="s">
        <v>23</v>
      </c>
      <c r="F180" s="4" t="s">
        <v>426</v>
      </c>
      <c r="G180" s="4" t="s">
        <v>9</v>
      </c>
      <c r="H180" s="4"/>
    </row>
    <row r="181" spans="1:8" x14ac:dyDescent="0.3">
      <c r="A181" s="4" t="str">
        <f t="shared" si="9"/>
        <v>2018</v>
      </c>
      <c r="B181" s="4" t="s">
        <v>152</v>
      </c>
      <c r="C181" s="4" t="s">
        <v>153</v>
      </c>
      <c r="D181" s="4" t="s">
        <v>18</v>
      </c>
      <c r="E181" s="4" t="s">
        <v>126</v>
      </c>
      <c r="F181" s="4" t="s">
        <v>422</v>
      </c>
      <c r="G181" s="4" t="s">
        <v>20</v>
      </c>
      <c r="H181" s="4" t="s">
        <v>435</v>
      </c>
    </row>
    <row r="182" spans="1:8" x14ac:dyDescent="0.3">
      <c r="A182" s="4" t="str">
        <f t="shared" si="9"/>
        <v>2018</v>
      </c>
      <c r="B182" s="4" t="s">
        <v>40</v>
      </c>
      <c r="C182" s="4" t="s">
        <v>41</v>
      </c>
      <c r="D182" s="4" t="s">
        <v>42</v>
      </c>
      <c r="E182" s="4" t="s">
        <v>43</v>
      </c>
      <c r="F182" s="4" t="s">
        <v>430</v>
      </c>
      <c r="G182" s="4" t="s">
        <v>44</v>
      </c>
      <c r="H182" s="4"/>
    </row>
    <row r="183" spans="1:8" x14ac:dyDescent="0.3">
      <c r="A183" s="4" t="str">
        <f t="shared" si="9"/>
        <v>2018</v>
      </c>
      <c r="B183" s="4" t="s">
        <v>37</v>
      </c>
      <c r="C183" s="4" t="s">
        <v>38</v>
      </c>
      <c r="D183" s="4" t="s">
        <v>7</v>
      </c>
      <c r="E183" s="4" t="s">
        <v>39</v>
      </c>
      <c r="F183" s="4" t="s">
        <v>420</v>
      </c>
      <c r="G183" s="4" t="s">
        <v>9</v>
      </c>
      <c r="H183" s="4"/>
    </row>
    <row r="184" spans="1:8" x14ac:dyDescent="0.3">
      <c r="A184" s="4" t="str">
        <f t="shared" si="9"/>
        <v>2018</v>
      </c>
      <c r="B184" s="4" t="s">
        <v>10</v>
      </c>
      <c r="C184" s="4" t="s">
        <v>11</v>
      </c>
      <c r="D184" s="4" t="s">
        <v>12</v>
      </c>
      <c r="E184" s="4" t="s">
        <v>13</v>
      </c>
      <c r="F184" s="4" t="s">
        <v>421</v>
      </c>
      <c r="G184" s="4" t="s">
        <v>9</v>
      </c>
      <c r="H184" s="4"/>
    </row>
    <row r="185" spans="1:8" x14ac:dyDescent="0.3">
      <c r="A185" s="4" t="str">
        <f t="shared" si="9"/>
        <v>2017</v>
      </c>
      <c r="B185" s="4" t="s">
        <v>386</v>
      </c>
      <c r="C185" s="4" t="s">
        <v>387</v>
      </c>
      <c r="D185" s="4" t="s">
        <v>18</v>
      </c>
      <c r="E185" s="4" t="s">
        <v>67</v>
      </c>
      <c r="F185" s="4" t="s">
        <v>431</v>
      </c>
      <c r="G185" s="4" t="s">
        <v>27</v>
      </c>
      <c r="H185" s="4"/>
    </row>
    <row r="186" spans="1:8" x14ac:dyDescent="0.3">
      <c r="A186" s="4" t="str">
        <f t="shared" si="9"/>
        <v>2017</v>
      </c>
      <c r="B186" s="4" t="s">
        <v>386</v>
      </c>
      <c r="C186" s="4" t="s">
        <v>388</v>
      </c>
      <c r="D186" s="4" t="s">
        <v>18</v>
      </c>
      <c r="E186" s="4" t="s">
        <v>67</v>
      </c>
      <c r="F186" s="4" t="s">
        <v>431</v>
      </c>
      <c r="G186" s="4" t="s">
        <v>27</v>
      </c>
      <c r="H186" s="4"/>
    </row>
    <row r="187" spans="1:8" x14ac:dyDescent="0.3">
      <c r="A187" s="4" t="str">
        <f t="shared" si="9"/>
        <v>2017</v>
      </c>
      <c r="B187" s="4" t="s">
        <v>386</v>
      </c>
      <c r="C187" s="4" t="s">
        <v>389</v>
      </c>
      <c r="D187" s="4" t="s">
        <v>18</v>
      </c>
      <c r="E187" s="4" t="s">
        <v>67</v>
      </c>
      <c r="F187" s="4" t="s">
        <v>431</v>
      </c>
      <c r="G187" s="4" t="s">
        <v>27</v>
      </c>
      <c r="H187" s="4"/>
    </row>
    <row r="188" spans="1:8" x14ac:dyDescent="0.3">
      <c r="A188" s="4" t="str">
        <f t="shared" si="9"/>
        <v>2017</v>
      </c>
      <c r="B188" s="4" t="s">
        <v>336</v>
      </c>
      <c r="C188" s="4" t="s">
        <v>337</v>
      </c>
      <c r="D188" s="4" t="s">
        <v>7</v>
      </c>
      <c r="E188" s="4" t="s">
        <v>23</v>
      </c>
      <c r="F188" s="4" t="s">
        <v>426</v>
      </c>
      <c r="G188" s="4" t="s">
        <v>9</v>
      </c>
      <c r="H188" s="4"/>
    </row>
    <row r="189" spans="1:8" x14ac:dyDescent="0.3">
      <c r="A189" s="4" t="str">
        <f t="shared" si="9"/>
        <v>2017</v>
      </c>
      <c r="B189" s="4" t="s">
        <v>336</v>
      </c>
      <c r="C189" s="4" t="s">
        <v>338</v>
      </c>
      <c r="D189" s="4" t="s">
        <v>18</v>
      </c>
      <c r="E189" s="4" t="s">
        <v>67</v>
      </c>
      <c r="F189" s="4" t="s">
        <v>431</v>
      </c>
      <c r="G189" s="4" t="s">
        <v>27</v>
      </c>
      <c r="H189" s="4"/>
    </row>
    <row r="190" spans="1:8" x14ac:dyDescent="0.3">
      <c r="A190" s="4" t="str">
        <f t="shared" si="9"/>
        <v>2017</v>
      </c>
      <c r="B190" s="4" t="s">
        <v>299</v>
      </c>
      <c r="C190" s="4" t="s">
        <v>300</v>
      </c>
      <c r="D190" s="4" t="s">
        <v>18</v>
      </c>
      <c r="E190" s="4" t="s">
        <v>67</v>
      </c>
      <c r="F190" s="4" t="s">
        <v>431</v>
      </c>
      <c r="G190" s="4" t="s">
        <v>27</v>
      </c>
      <c r="H190" s="4"/>
    </row>
    <row r="191" spans="1:8" x14ac:dyDescent="0.3">
      <c r="A191" s="4" t="str">
        <f t="shared" si="9"/>
        <v>2017</v>
      </c>
      <c r="B191" s="4" t="s">
        <v>205</v>
      </c>
      <c r="C191" s="4" t="s">
        <v>206</v>
      </c>
      <c r="D191" s="4" t="s">
        <v>7</v>
      </c>
      <c r="E191" s="4" t="s">
        <v>23</v>
      </c>
      <c r="F191" s="4" t="s">
        <v>426</v>
      </c>
      <c r="G191" s="4" t="s">
        <v>9</v>
      </c>
      <c r="H191" s="4"/>
    </row>
    <row r="192" spans="1:8" x14ac:dyDescent="0.3">
      <c r="A192" s="4" t="str">
        <f t="shared" si="9"/>
        <v>2017</v>
      </c>
      <c r="B192" s="4" t="s">
        <v>110</v>
      </c>
      <c r="C192" s="4" t="s">
        <v>111</v>
      </c>
      <c r="D192" s="4" t="s">
        <v>18</v>
      </c>
      <c r="E192" s="4" t="s">
        <v>67</v>
      </c>
      <c r="F192" s="4" t="s">
        <v>431</v>
      </c>
      <c r="G192" s="4" t="s">
        <v>27</v>
      </c>
      <c r="H192" s="4"/>
    </row>
    <row r="193" spans="1:8" x14ac:dyDescent="0.3">
      <c r="A193" s="4" t="str">
        <f t="shared" si="9"/>
        <v>2017</v>
      </c>
      <c r="B193" s="4" t="s">
        <v>83</v>
      </c>
      <c r="C193" s="4" t="s">
        <v>84</v>
      </c>
      <c r="D193" s="4" t="s">
        <v>18</v>
      </c>
      <c r="E193" s="4" t="s">
        <v>67</v>
      </c>
      <c r="F193" s="4" t="s">
        <v>431</v>
      </c>
      <c r="G193" s="4" t="s">
        <v>27</v>
      </c>
      <c r="H193" s="4"/>
    </row>
    <row r="194" spans="1:8" x14ac:dyDescent="0.3">
      <c r="A194" s="4" t="str">
        <f t="shared" si="9"/>
        <v>2016</v>
      </c>
      <c r="B194" s="4" t="s">
        <v>403</v>
      </c>
      <c r="C194" s="4" t="s">
        <v>404</v>
      </c>
      <c r="D194" s="4" t="s">
        <v>7</v>
      </c>
      <c r="E194" s="4" t="s">
        <v>23</v>
      </c>
      <c r="F194" s="4" t="s">
        <v>426</v>
      </c>
      <c r="G194" s="4" t="s">
        <v>9</v>
      </c>
      <c r="H194" s="4"/>
    </row>
    <row r="195" spans="1:8" x14ac:dyDescent="0.3">
      <c r="A195" s="4" t="str">
        <f t="shared" si="9"/>
        <v>2016</v>
      </c>
      <c r="B195" s="4" t="s">
        <v>397</v>
      </c>
      <c r="C195" s="4" t="s">
        <v>398</v>
      </c>
      <c r="D195" s="4" t="s">
        <v>7</v>
      </c>
      <c r="E195" s="4" t="s">
        <v>23</v>
      </c>
      <c r="F195" s="4" t="s">
        <v>426</v>
      </c>
      <c r="G195" s="4" t="s">
        <v>9</v>
      </c>
      <c r="H195" s="4"/>
    </row>
    <row r="196" spans="1:8" x14ac:dyDescent="0.3">
      <c r="A196" s="4" t="str">
        <f t="shared" si="9"/>
        <v>2016</v>
      </c>
      <c r="B196" s="4" t="s">
        <v>381</v>
      </c>
      <c r="C196" s="4" t="s">
        <v>382</v>
      </c>
      <c r="D196" s="4" t="s">
        <v>7</v>
      </c>
      <c r="E196" s="4" t="s">
        <v>23</v>
      </c>
      <c r="F196" s="4" t="s">
        <v>426</v>
      </c>
      <c r="G196" s="4" t="s">
        <v>9</v>
      </c>
      <c r="H196" s="4"/>
    </row>
    <row r="197" spans="1:8" x14ac:dyDescent="0.3">
      <c r="A197" s="4" t="str">
        <f t="shared" si="9"/>
        <v>2016</v>
      </c>
      <c r="B197" s="4" t="s">
        <v>381</v>
      </c>
      <c r="C197" s="4" t="s">
        <v>383</v>
      </c>
      <c r="D197" s="4" t="s">
        <v>7</v>
      </c>
      <c r="E197" s="4" t="s">
        <v>23</v>
      </c>
      <c r="F197" s="4" t="s">
        <v>426</v>
      </c>
      <c r="G197" s="4" t="s">
        <v>9</v>
      </c>
      <c r="H197" s="4"/>
    </row>
    <row r="198" spans="1:8" x14ac:dyDescent="0.3">
      <c r="A198" s="4" t="str">
        <f t="shared" si="9"/>
        <v>2016</v>
      </c>
      <c r="B198" s="4" t="s">
        <v>271</v>
      </c>
      <c r="C198" s="4" t="s">
        <v>272</v>
      </c>
      <c r="D198" s="4" t="s">
        <v>7</v>
      </c>
      <c r="E198" s="4" t="s">
        <v>23</v>
      </c>
      <c r="F198" s="4" t="s">
        <v>426</v>
      </c>
      <c r="G198" s="4" t="s">
        <v>9</v>
      </c>
      <c r="H198" s="4"/>
    </row>
    <row r="199" spans="1:8" x14ac:dyDescent="0.3">
      <c r="A199" s="4" t="str">
        <f t="shared" si="9"/>
        <v>2016</v>
      </c>
      <c r="B199" s="4" t="s">
        <v>259</v>
      </c>
      <c r="C199" s="4" t="s">
        <v>260</v>
      </c>
      <c r="D199" s="4" t="s">
        <v>18</v>
      </c>
      <c r="E199" s="4" t="s">
        <v>67</v>
      </c>
      <c r="F199" s="4" t="s">
        <v>431</v>
      </c>
      <c r="G199" s="4" t="s">
        <v>27</v>
      </c>
      <c r="H199" s="4"/>
    </row>
    <row r="200" spans="1:8" x14ac:dyDescent="0.3">
      <c r="A200" s="4" t="str">
        <f t="shared" si="9"/>
        <v>2016</v>
      </c>
      <c r="B200" s="4" t="s">
        <v>259</v>
      </c>
      <c r="C200" s="4" t="s">
        <v>261</v>
      </c>
      <c r="D200" s="4" t="s">
        <v>18</v>
      </c>
      <c r="E200" s="4" t="s">
        <v>67</v>
      </c>
      <c r="F200" s="4" t="s">
        <v>431</v>
      </c>
      <c r="G200" s="4" t="s">
        <v>27</v>
      </c>
      <c r="H200" s="4"/>
    </row>
    <row r="201" spans="1:8" x14ac:dyDescent="0.3">
      <c r="A201" s="4" t="str">
        <f t="shared" si="9"/>
        <v>2016</v>
      </c>
      <c r="B201" s="4" t="s">
        <v>251</v>
      </c>
      <c r="C201" s="4" t="s">
        <v>252</v>
      </c>
      <c r="D201" s="4" t="s">
        <v>18</v>
      </c>
      <c r="E201" s="4" t="s">
        <v>67</v>
      </c>
      <c r="F201" s="4" t="s">
        <v>431</v>
      </c>
      <c r="G201" s="4" t="s">
        <v>27</v>
      </c>
      <c r="H201" s="4"/>
    </row>
    <row r="202" spans="1:8" x14ac:dyDescent="0.3">
      <c r="A202" s="4" t="str">
        <f t="shared" si="9"/>
        <v>2016</v>
      </c>
      <c r="B202" s="4" t="s">
        <v>221</v>
      </c>
      <c r="C202" s="4" t="s">
        <v>222</v>
      </c>
      <c r="D202" s="4" t="s">
        <v>7</v>
      </c>
      <c r="E202" s="4" t="s">
        <v>23</v>
      </c>
      <c r="F202" s="4" t="s">
        <v>426</v>
      </c>
      <c r="G202" s="4" t="s">
        <v>9</v>
      </c>
      <c r="H202" s="4"/>
    </row>
    <row r="203" spans="1:8" x14ac:dyDescent="0.3">
      <c r="A203" s="4" t="str">
        <f t="shared" si="9"/>
        <v>2016</v>
      </c>
      <c r="B203" s="4" t="s">
        <v>207</v>
      </c>
      <c r="C203" s="4" t="s">
        <v>208</v>
      </c>
      <c r="D203" s="4" t="s">
        <v>18</v>
      </c>
      <c r="E203" s="4" t="s">
        <v>67</v>
      </c>
      <c r="F203" s="4" t="s">
        <v>431</v>
      </c>
      <c r="G203" s="4" t="s">
        <v>27</v>
      </c>
      <c r="H203" s="4"/>
    </row>
    <row r="204" spans="1:8" x14ac:dyDescent="0.3">
      <c r="A204" s="4" t="str">
        <f t="shared" si="9"/>
        <v>2016</v>
      </c>
      <c r="B204" s="4" t="s">
        <v>183</v>
      </c>
      <c r="C204" s="4" t="s">
        <v>184</v>
      </c>
      <c r="D204" s="4" t="s">
        <v>7</v>
      </c>
      <c r="E204" s="4" t="s">
        <v>23</v>
      </c>
      <c r="F204" s="4" t="s">
        <v>426</v>
      </c>
      <c r="G204" s="4" t="s">
        <v>9</v>
      </c>
      <c r="H204" s="4"/>
    </row>
    <row r="205" spans="1:8" x14ac:dyDescent="0.3">
      <c r="A205" s="4" t="str">
        <f t="shared" si="9"/>
        <v>2016</v>
      </c>
      <c r="B205" s="4" t="s">
        <v>181</v>
      </c>
      <c r="C205" s="4" t="s">
        <v>182</v>
      </c>
      <c r="D205" s="4" t="s">
        <v>18</v>
      </c>
      <c r="E205" s="4" t="s">
        <v>67</v>
      </c>
      <c r="F205" s="4" t="s">
        <v>431</v>
      </c>
      <c r="G205" s="4" t="s">
        <v>27</v>
      </c>
      <c r="H205" s="4"/>
    </row>
    <row r="206" spans="1:8" x14ac:dyDescent="0.3">
      <c r="A206" s="4" t="str">
        <f t="shared" si="9"/>
        <v>2016</v>
      </c>
      <c r="B206" s="4" t="s">
        <v>160</v>
      </c>
      <c r="C206" s="4" t="s">
        <v>161</v>
      </c>
      <c r="D206" s="4" t="s">
        <v>7</v>
      </c>
      <c r="E206" s="4" t="s">
        <v>23</v>
      </c>
      <c r="F206" s="4" t="s">
        <v>426</v>
      </c>
      <c r="G206" s="4" t="s">
        <v>9</v>
      </c>
      <c r="H206" s="4"/>
    </row>
    <row r="207" spans="1:8" x14ac:dyDescent="0.3">
      <c r="A207" s="4" t="str">
        <f t="shared" si="9"/>
        <v>2016</v>
      </c>
      <c r="B207" s="4" t="s">
        <v>81</v>
      </c>
      <c r="C207" s="4" t="s">
        <v>82</v>
      </c>
      <c r="D207" s="4" t="s">
        <v>7</v>
      </c>
      <c r="E207" s="4" t="s">
        <v>23</v>
      </c>
      <c r="F207" s="4" t="s">
        <v>426</v>
      </c>
      <c r="G207" s="4" t="s">
        <v>9</v>
      </c>
      <c r="H207" s="4"/>
    </row>
    <row r="208" spans="1:8" x14ac:dyDescent="0.3">
      <c r="A208" s="4" t="str">
        <f t="shared" si="9"/>
        <v>2016</v>
      </c>
      <c r="B208" s="4" t="s">
        <v>68</v>
      </c>
      <c r="C208" s="4" t="s">
        <v>69</v>
      </c>
      <c r="D208" s="4" t="s">
        <v>18</v>
      </c>
      <c r="E208" s="4" t="s">
        <v>67</v>
      </c>
      <c r="F208" s="4" t="s">
        <v>431</v>
      </c>
      <c r="G208" s="4" t="s">
        <v>27</v>
      </c>
      <c r="H208" s="4"/>
    </row>
    <row r="209" spans="1:8" x14ac:dyDescent="0.3">
      <c r="A209" s="4" t="str">
        <f t="shared" si="9"/>
        <v>2016</v>
      </c>
      <c r="B209" s="4" t="s">
        <v>21</v>
      </c>
      <c r="C209" s="4" t="s">
        <v>22</v>
      </c>
      <c r="D209" s="4" t="s">
        <v>7</v>
      </c>
      <c r="E209" s="4" t="s">
        <v>23</v>
      </c>
      <c r="F209" s="4" t="s">
        <v>426</v>
      </c>
      <c r="G209" s="4" t="s">
        <v>9</v>
      </c>
      <c r="H209" s="4"/>
    </row>
    <row r="210" spans="1:8" x14ac:dyDescent="0.3">
      <c r="A210" s="4" t="str">
        <f t="shared" si="9"/>
        <v>2015</v>
      </c>
      <c r="B210" s="4" t="s">
        <v>362</v>
      </c>
      <c r="C210" s="4" t="s">
        <v>363</v>
      </c>
      <c r="D210" s="4" t="s">
        <v>18</v>
      </c>
      <c r="E210" s="4" t="s">
        <v>67</v>
      </c>
      <c r="F210" s="4" t="s">
        <v>431</v>
      </c>
      <c r="G210" s="4" t="s">
        <v>27</v>
      </c>
      <c r="H210" s="4"/>
    </row>
    <row r="211" spans="1:8" x14ac:dyDescent="0.3">
      <c r="A211" s="4" t="str">
        <f t="shared" ref="A211:A232" si="10">MID(B211,7,4)</f>
        <v>2015</v>
      </c>
      <c r="B211" s="4" t="s">
        <v>362</v>
      </c>
      <c r="C211" s="4" t="s">
        <v>364</v>
      </c>
      <c r="D211" s="4" t="s">
        <v>18</v>
      </c>
      <c r="E211" s="4" t="s">
        <v>67</v>
      </c>
      <c r="F211" s="4" t="s">
        <v>431</v>
      </c>
      <c r="G211" s="4" t="s">
        <v>27</v>
      </c>
      <c r="H211" s="4"/>
    </row>
    <row r="212" spans="1:8" x14ac:dyDescent="0.3">
      <c r="A212" s="4" t="str">
        <f t="shared" si="10"/>
        <v>2015</v>
      </c>
      <c r="B212" s="4" t="s">
        <v>346</v>
      </c>
      <c r="C212" s="4" t="s">
        <v>347</v>
      </c>
      <c r="D212" s="4" t="s">
        <v>18</v>
      </c>
      <c r="E212" s="4" t="s">
        <v>67</v>
      </c>
      <c r="F212" s="4" t="s">
        <v>431</v>
      </c>
      <c r="G212" s="4" t="s">
        <v>27</v>
      </c>
      <c r="H212" s="4"/>
    </row>
    <row r="213" spans="1:8" x14ac:dyDescent="0.3">
      <c r="A213" s="4" t="str">
        <f t="shared" si="10"/>
        <v>2015</v>
      </c>
      <c r="B213" s="4" t="s">
        <v>332</v>
      </c>
      <c r="C213" s="4" t="s">
        <v>333</v>
      </c>
      <c r="D213" s="4" t="s">
        <v>18</v>
      </c>
      <c r="E213" s="4" t="s">
        <v>67</v>
      </c>
      <c r="F213" s="4" t="s">
        <v>431</v>
      </c>
      <c r="G213" s="4" t="s">
        <v>27</v>
      </c>
      <c r="H213" s="4"/>
    </row>
    <row r="214" spans="1:8" x14ac:dyDescent="0.3">
      <c r="A214" s="4" t="str">
        <f t="shared" si="10"/>
        <v>2015</v>
      </c>
      <c r="B214" s="4" t="s">
        <v>314</v>
      </c>
      <c r="C214" s="4" t="s">
        <v>315</v>
      </c>
      <c r="D214" s="4" t="s">
        <v>18</v>
      </c>
      <c r="E214" s="4" t="s">
        <v>67</v>
      </c>
      <c r="F214" s="4" t="s">
        <v>431</v>
      </c>
      <c r="G214" s="4" t="s">
        <v>27</v>
      </c>
      <c r="H214" s="4"/>
    </row>
    <row r="215" spans="1:8" x14ac:dyDescent="0.3">
      <c r="A215" s="4" t="str">
        <f t="shared" si="10"/>
        <v>2015</v>
      </c>
      <c r="B215" s="4" t="s">
        <v>309</v>
      </c>
      <c r="C215" s="4" t="s">
        <v>310</v>
      </c>
      <c r="D215" s="4" t="s">
        <v>18</v>
      </c>
      <c r="E215" s="4" t="s">
        <v>67</v>
      </c>
      <c r="F215" s="4" t="s">
        <v>431</v>
      </c>
      <c r="G215" s="4" t="s">
        <v>27</v>
      </c>
      <c r="H215" s="4"/>
    </row>
    <row r="216" spans="1:8" x14ac:dyDescent="0.3">
      <c r="A216" s="4" t="str">
        <f t="shared" si="10"/>
        <v>2015</v>
      </c>
      <c r="B216" s="4" t="s">
        <v>303</v>
      </c>
      <c r="C216" s="4" t="s">
        <v>304</v>
      </c>
      <c r="D216" s="4" t="s">
        <v>7</v>
      </c>
      <c r="E216" s="4" t="s">
        <v>23</v>
      </c>
      <c r="F216" s="4" t="s">
        <v>426</v>
      </c>
      <c r="G216" s="4" t="s">
        <v>9</v>
      </c>
      <c r="H216" s="4"/>
    </row>
    <row r="217" spans="1:8" x14ac:dyDescent="0.3">
      <c r="A217" s="4" t="str">
        <f t="shared" si="10"/>
        <v>2015</v>
      </c>
      <c r="B217" s="4" t="s">
        <v>255</v>
      </c>
      <c r="C217" s="4" t="s">
        <v>256</v>
      </c>
      <c r="D217" s="4" t="s">
        <v>18</v>
      </c>
      <c r="E217" s="4" t="s">
        <v>67</v>
      </c>
      <c r="F217" s="4" t="s">
        <v>431</v>
      </c>
      <c r="G217" s="4" t="s">
        <v>27</v>
      </c>
      <c r="H217" s="4"/>
    </row>
    <row r="218" spans="1:8" x14ac:dyDescent="0.3">
      <c r="A218" s="4" t="str">
        <f t="shared" si="10"/>
        <v>2015</v>
      </c>
      <c r="B218" s="4" t="s">
        <v>249</v>
      </c>
      <c r="C218" s="4" t="s">
        <v>250</v>
      </c>
      <c r="D218" s="4" t="s">
        <v>18</v>
      </c>
      <c r="E218" s="4" t="s">
        <v>67</v>
      </c>
      <c r="F218" s="4" t="s">
        <v>431</v>
      </c>
      <c r="G218" s="4" t="s">
        <v>27</v>
      </c>
      <c r="H218" s="4"/>
    </row>
    <row r="219" spans="1:8" x14ac:dyDescent="0.3">
      <c r="A219" s="4" t="str">
        <f t="shared" si="10"/>
        <v>2015</v>
      </c>
      <c r="B219" s="4" t="s">
        <v>158</v>
      </c>
      <c r="C219" s="4" t="s">
        <v>159</v>
      </c>
      <c r="D219" s="4" t="s">
        <v>18</v>
      </c>
      <c r="E219" s="4" t="s">
        <v>67</v>
      </c>
      <c r="F219" s="4" t="s">
        <v>431</v>
      </c>
      <c r="G219" s="4" t="s">
        <v>27</v>
      </c>
      <c r="H219" s="4"/>
    </row>
    <row r="220" spans="1:8" x14ac:dyDescent="0.3">
      <c r="A220" s="4" t="str">
        <f t="shared" si="10"/>
        <v>2015</v>
      </c>
      <c r="B220" s="4" t="s">
        <v>120</v>
      </c>
      <c r="C220" s="4" t="s">
        <v>121</v>
      </c>
      <c r="D220" s="4" t="s">
        <v>18</v>
      </c>
      <c r="E220" s="4" t="s">
        <v>67</v>
      </c>
      <c r="F220" s="4" t="s">
        <v>431</v>
      </c>
      <c r="G220" s="4" t="s">
        <v>27</v>
      </c>
      <c r="H220" s="4"/>
    </row>
    <row r="221" spans="1:8" x14ac:dyDescent="0.3">
      <c r="A221" s="4" t="str">
        <f t="shared" si="10"/>
        <v>2015</v>
      </c>
      <c r="B221" s="4" t="s">
        <v>116</v>
      </c>
      <c r="C221" s="4" t="s">
        <v>117</v>
      </c>
      <c r="D221" s="4" t="s">
        <v>18</v>
      </c>
      <c r="E221" s="4" t="s">
        <v>67</v>
      </c>
      <c r="F221" s="4" t="s">
        <v>431</v>
      </c>
      <c r="G221" s="4" t="s">
        <v>27</v>
      </c>
      <c r="H221" s="4"/>
    </row>
    <row r="222" spans="1:8" x14ac:dyDescent="0.3">
      <c r="A222" s="4" t="str">
        <f t="shared" si="10"/>
        <v>2015</v>
      </c>
      <c r="B222" s="4" t="s">
        <v>114</v>
      </c>
      <c r="C222" s="4" t="s">
        <v>115</v>
      </c>
      <c r="D222" s="4" t="s">
        <v>18</v>
      </c>
      <c r="E222" s="4" t="s">
        <v>67</v>
      </c>
      <c r="F222" s="4" t="s">
        <v>431</v>
      </c>
      <c r="G222" s="4" t="s">
        <v>27</v>
      </c>
      <c r="H222" s="4"/>
    </row>
    <row r="223" spans="1:8" x14ac:dyDescent="0.3">
      <c r="A223" s="4" t="str">
        <f t="shared" si="10"/>
        <v>2015</v>
      </c>
      <c r="B223" s="4" t="s">
        <v>79</v>
      </c>
      <c r="C223" s="4" t="s">
        <v>80</v>
      </c>
      <c r="D223" s="4" t="s">
        <v>7</v>
      </c>
      <c r="E223" s="4" t="s">
        <v>23</v>
      </c>
      <c r="F223" s="4" t="s">
        <v>426</v>
      </c>
      <c r="G223" s="4" t="s">
        <v>9</v>
      </c>
      <c r="H223" s="4"/>
    </row>
    <row r="224" spans="1:8" x14ac:dyDescent="0.3">
      <c r="A224" s="4" t="str">
        <f t="shared" si="10"/>
        <v>2015</v>
      </c>
      <c r="B224" s="4" t="s">
        <v>65</v>
      </c>
      <c r="C224" s="4" t="s">
        <v>66</v>
      </c>
      <c r="D224" s="4" t="s">
        <v>18</v>
      </c>
      <c r="E224" s="4" t="s">
        <v>67</v>
      </c>
      <c r="F224" s="4" t="s">
        <v>431</v>
      </c>
      <c r="G224" s="4" t="s">
        <v>27</v>
      </c>
      <c r="H224" s="4"/>
    </row>
    <row r="225" spans="1:8" x14ac:dyDescent="0.3">
      <c r="A225" s="4" t="str">
        <f t="shared" si="10"/>
        <v>2014</v>
      </c>
      <c r="B225" s="4" t="s">
        <v>193</v>
      </c>
      <c r="C225" s="4" t="s">
        <v>194</v>
      </c>
      <c r="D225" s="4" t="s">
        <v>18</v>
      </c>
      <c r="E225" s="4" t="s">
        <v>67</v>
      </c>
      <c r="F225" s="4" t="s">
        <v>431</v>
      </c>
      <c r="G225" s="4" t="s">
        <v>27</v>
      </c>
      <c r="H225" s="4"/>
    </row>
    <row r="226" spans="1:8" x14ac:dyDescent="0.3">
      <c r="A226" s="4" t="str">
        <f t="shared" si="10"/>
        <v>2014</v>
      </c>
      <c r="B226" s="4" t="s">
        <v>190</v>
      </c>
      <c r="C226" s="4" t="s">
        <v>191</v>
      </c>
      <c r="D226" s="4" t="s">
        <v>18</v>
      </c>
      <c r="E226" s="4" t="s">
        <v>67</v>
      </c>
      <c r="F226" s="4" t="s">
        <v>431</v>
      </c>
      <c r="G226" s="4" t="s">
        <v>27</v>
      </c>
      <c r="H226" s="4"/>
    </row>
    <row r="227" spans="1:8" x14ac:dyDescent="0.3">
      <c r="A227" s="4" t="str">
        <f t="shared" si="10"/>
        <v>2014</v>
      </c>
      <c r="B227" s="4" t="s">
        <v>190</v>
      </c>
      <c r="C227" s="4" t="s">
        <v>192</v>
      </c>
      <c r="D227" s="4" t="s">
        <v>18</v>
      </c>
      <c r="E227" s="4" t="s">
        <v>67</v>
      </c>
      <c r="F227" s="4" t="s">
        <v>431</v>
      </c>
      <c r="G227" s="4" t="s">
        <v>27</v>
      </c>
      <c r="H227" s="4"/>
    </row>
    <row r="228" spans="1:8" x14ac:dyDescent="0.3">
      <c r="A228" s="4" t="str">
        <f t="shared" si="10"/>
        <v>2013</v>
      </c>
      <c r="B228" s="4" t="s">
        <v>393</v>
      </c>
      <c r="C228" s="4" t="s">
        <v>394</v>
      </c>
      <c r="D228" s="4" t="s">
        <v>107</v>
      </c>
      <c r="E228" s="4" t="s">
        <v>23</v>
      </c>
      <c r="F228" s="4" t="s">
        <v>426</v>
      </c>
      <c r="G228" s="4" t="s">
        <v>9</v>
      </c>
      <c r="H228" s="4"/>
    </row>
    <row r="229" spans="1:8" x14ac:dyDescent="0.3">
      <c r="A229" s="4" t="str">
        <f t="shared" si="10"/>
        <v>2012</v>
      </c>
      <c r="B229" s="4" t="s">
        <v>301</v>
      </c>
      <c r="C229" s="4" t="s">
        <v>302</v>
      </c>
      <c r="D229" s="4" t="s">
        <v>107</v>
      </c>
      <c r="E229" s="4" t="s">
        <v>23</v>
      </c>
      <c r="F229" s="4" t="s">
        <v>426</v>
      </c>
      <c r="G229" s="4" t="s">
        <v>9</v>
      </c>
      <c r="H229" s="4"/>
    </row>
    <row r="230" spans="1:8" x14ac:dyDescent="0.3">
      <c r="A230" s="4" t="str">
        <f t="shared" si="10"/>
        <v>2012</v>
      </c>
      <c r="B230" s="4" t="s">
        <v>199</v>
      </c>
      <c r="C230" s="4" t="s">
        <v>200</v>
      </c>
      <c r="D230" s="4" t="s">
        <v>107</v>
      </c>
      <c r="E230" s="4" t="s">
        <v>23</v>
      </c>
      <c r="F230" s="4" t="s">
        <v>426</v>
      </c>
      <c r="G230" s="4" t="s">
        <v>9</v>
      </c>
      <c r="H230" s="4"/>
    </row>
    <row r="231" spans="1:8" x14ac:dyDescent="0.3">
      <c r="A231" s="4" t="str">
        <f t="shared" si="10"/>
        <v>2010</v>
      </c>
      <c r="B231" s="4" t="s">
        <v>229</v>
      </c>
      <c r="C231" s="4" t="s">
        <v>230</v>
      </c>
      <c r="D231" s="4" t="s">
        <v>107</v>
      </c>
      <c r="E231" s="4" t="s">
        <v>23</v>
      </c>
      <c r="F231" s="4" t="s">
        <v>426</v>
      </c>
      <c r="G231" s="4" t="s">
        <v>9</v>
      </c>
      <c r="H231" s="4"/>
    </row>
    <row r="232" spans="1:8" x14ac:dyDescent="0.3">
      <c r="A232" s="4" t="str">
        <f t="shared" si="10"/>
        <v>2010</v>
      </c>
      <c r="B232" s="4" t="s">
        <v>105</v>
      </c>
      <c r="C232" s="4" t="s">
        <v>106</v>
      </c>
      <c r="D232" s="4" t="s">
        <v>107</v>
      </c>
      <c r="E232" s="4" t="s">
        <v>23</v>
      </c>
      <c r="F232" s="4" t="s">
        <v>426</v>
      </c>
      <c r="G232" s="4" t="s">
        <v>9</v>
      </c>
      <c r="H232" s="4"/>
    </row>
  </sheetData>
  <autoFilter ref="A1:H232" xr:uid="{6EA12960-741E-425B-AB70-97369B592E3D}">
    <sortState xmlns:xlrd2="http://schemas.microsoft.com/office/spreadsheetml/2017/richdata2" ref="A2:H232">
      <sortCondition descending="1" ref="A1:A23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Gràfica per temàtica (2)</vt:lpstr>
      <vt:lpstr>Gràfica per temàtica</vt:lpstr>
      <vt:lpstr>Gràfica per àrea responsable</vt:lpstr>
      <vt:lpstr>Dades Queixes i consultes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2024-02-12T07:22:25Z</dcterms:created>
  <dcterms:modified xsi:type="dcterms:W3CDTF">2026-03-26T16:13:52Z</dcterms:modified>
</cp:coreProperties>
</file>