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XAVIER\Feines\Santa Coloma de Cervelló\Mod. PR RICG\"/>
    </mc:Choice>
  </mc:AlternateContent>
  <bookViews>
    <workbookView xWindow="0" yWindow="0" windowWidth="15360" windowHeight="70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" i="1" l="1"/>
  <c r="L139" i="1"/>
  <c r="Q139" i="1" s="1"/>
  <c r="L117" i="1" l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 l="1"/>
  <c r="L102" i="1"/>
  <c r="L101" i="1"/>
  <c r="L100" i="1"/>
  <c r="L99" i="1"/>
  <c r="L98" i="1"/>
  <c r="L97" i="1"/>
  <c r="L96" i="1"/>
  <c r="L95" i="1"/>
  <c r="L94" i="1" l="1"/>
  <c r="Q94" i="1" s="1"/>
  <c r="L93" i="1"/>
  <c r="Q93" i="1" s="1"/>
  <c r="L92" i="1"/>
  <c r="Q92" i="1" s="1"/>
  <c r="L91" i="1"/>
  <c r="Q91" i="1" s="1"/>
  <c r="L90" i="1"/>
  <c r="Q89" i="1"/>
  <c r="L88" i="1"/>
  <c r="Q88" i="1" s="1"/>
  <c r="L87" i="1"/>
  <c r="Q87" i="1" s="1"/>
  <c r="L86" i="1"/>
  <c r="Q86" i="1" s="1"/>
  <c r="L85" i="1"/>
  <c r="Q85" i="1" s="1"/>
  <c r="L84" i="1"/>
  <c r="Q84" i="1" s="1"/>
  <c r="L83" i="1"/>
  <c r="Q83" i="1" s="1"/>
  <c r="L82" i="1"/>
  <c r="Q82" i="1" s="1"/>
  <c r="L81" i="1"/>
  <c r="Q81" i="1" s="1"/>
  <c r="L80" i="1"/>
  <c r="Q80" i="1" s="1"/>
  <c r="L78" i="1"/>
  <c r="L77" i="1"/>
  <c r="Q77" i="1" s="1"/>
  <c r="L76" i="1"/>
  <c r="Q76" i="1" s="1"/>
  <c r="L75" i="1"/>
  <c r="Q75" i="1" s="1"/>
  <c r="L69" i="1"/>
  <c r="L68" i="1"/>
  <c r="Q68" i="1" s="1"/>
  <c r="L67" i="1"/>
  <c r="Q67" i="1" s="1"/>
  <c r="L66" i="1"/>
  <c r="Q66" i="1" s="1"/>
  <c r="L65" i="1"/>
  <c r="Q65" i="1" s="1"/>
  <c r="L64" i="1"/>
  <c r="Q64" i="1" s="1"/>
  <c r="L62" i="1"/>
  <c r="Q62" i="1" s="1"/>
  <c r="L61" i="1"/>
  <c r="Q61" i="1" s="1"/>
  <c r="L60" i="1"/>
  <c r="Q60" i="1" s="1"/>
  <c r="L59" i="1"/>
  <c r="Q59" i="1" s="1"/>
  <c r="L58" i="1"/>
  <c r="Q58" i="1" s="1"/>
  <c r="L57" i="1"/>
  <c r="Q57" i="1" s="1"/>
  <c r="L56" i="1"/>
  <c r="L55" i="1"/>
  <c r="Q55" i="1" s="1"/>
  <c r="L54" i="1"/>
  <c r="Q54" i="1" s="1"/>
  <c r="L52" i="1"/>
  <c r="Q52" i="1" s="1"/>
  <c r="L51" i="1"/>
  <c r="Q51" i="1" s="1"/>
  <c r="L49" i="1"/>
  <c r="Q49" i="1" s="1"/>
  <c r="L48" i="1"/>
  <c r="Q48" i="1" s="1"/>
  <c r="L47" i="1"/>
  <c r="Q47" i="1" s="1"/>
  <c r="L46" i="1"/>
  <c r="Q46" i="1" s="1"/>
  <c r="L45" i="1"/>
  <c r="Q45" i="1" s="1"/>
  <c r="L44" i="1"/>
  <c r="Q44" i="1" s="1"/>
  <c r="L43" i="1"/>
  <c r="Q43" i="1" s="1"/>
  <c r="L42" i="1"/>
  <c r="Q42" i="1" s="1"/>
  <c r="L41" i="1"/>
  <c r="Q41" i="1" s="1"/>
  <c r="L40" i="1"/>
  <c r="Q40" i="1" s="1"/>
  <c r="L39" i="1"/>
  <c r="Q39" i="1" s="1"/>
  <c r="L38" i="1"/>
  <c r="Q38" i="1" s="1"/>
  <c r="L37" i="1"/>
  <c r="Q37" i="1" s="1"/>
  <c r="L36" i="1"/>
  <c r="Q36" i="1" s="1"/>
  <c r="L35" i="1"/>
  <c r="Q35" i="1" s="1"/>
  <c r="L34" i="1"/>
  <c r="Q34" i="1" s="1"/>
  <c r="L33" i="1"/>
  <c r="Q33" i="1" s="1"/>
  <c r="L32" i="1"/>
  <c r="Q32" i="1" s="1"/>
  <c r="L31" i="1"/>
  <c r="Q31" i="1" s="1"/>
  <c r="L30" i="1"/>
  <c r="Q30" i="1" s="1"/>
  <c r="L29" i="1"/>
  <c r="Q29" i="1" s="1"/>
  <c r="L28" i="1"/>
  <c r="Q28" i="1" s="1"/>
  <c r="L27" i="1"/>
  <c r="Q27" i="1" s="1"/>
  <c r="L26" i="1"/>
  <c r="Q26" i="1" s="1"/>
  <c r="L25" i="1"/>
  <c r="Q25" i="1" s="1"/>
  <c r="L24" i="1"/>
  <c r="Q24" i="1" s="1"/>
  <c r="L23" i="1"/>
  <c r="Q23" i="1" s="1"/>
  <c r="L22" i="1"/>
  <c r="Q22" i="1" s="1"/>
  <c r="L21" i="1"/>
  <c r="L20" i="1"/>
  <c r="Q20" i="1" s="1"/>
  <c r="L19" i="1"/>
  <c r="Q19" i="1" s="1"/>
  <c r="L18" i="1"/>
  <c r="Q18" i="1" s="1"/>
  <c r="L17" i="1"/>
  <c r="Q17" i="1" s="1"/>
  <c r="L16" i="1"/>
  <c r="Q16" i="1" s="1"/>
  <c r="L15" i="1"/>
  <c r="Q15" i="1" s="1"/>
  <c r="L14" i="1"/>
  <c r="Q14" i="1" s="1"/>
  <c r="L13" i="1"/>
  <c r="Q13" i="1" s="1"/>
  <c r="L12" i="1"/>
  <c r="Q12" i="1" s="1"/>
  <c r="L11" i="1"/>
  <c r="Q11" i="1" s="1"/>
  <c r="L10" i="1"/>
  <c r="Q10" i="1" s="1"/>
  <c r="L9" i="1"/>
  <c r="Q9" i="1" s="1"/>
  <c r="L8" i="1"/>
  <c r="Q8" i="1" s="1"/>
  <c r="L7" i="1"/>
  <c r="Q7" i="1" s="1"/>
  <c r="L6" i="1"/>
  <c r="L4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78" i="1"/>
  <c r="Q69" i="1"/>
  <c r="Q56" i="1"/>
  <c r="Q21" i="1"/>
  <c r="L79" i="1" l="1"/>
  <c r="Q6" i="1"/>
  <c r="Q4" i="1"/>
  <c r="L5" i="1"/>
  <c r="Q5" i="1" s="1"/>
  <c r="T118" i="1"/>
  <c r="S118" i="1"/>
  <c r="R118" i="1"/>
  <c r="P118" i="1"/>
  <c r="O118" i="1"/>
  <c r="M118" i="1"/>
  <c r="L118" i="1"/>
  <c r="J118" i="1"/>
  <c r="I118" i="1"/>
  <c r="H118" i="1"/>
  <c r="G118" i="1"/>
  <c r="F118" i="1"/>
  <c r="E118" i="1"/>
  <c r="D118" i="1"/>
  <c r="M90" i="1"/>
  <c r="Q90" i="1" s="1"/>
  <c r="T79" i="1"/>
  <c r="S79" i="1"/>
  <c r="R79" i="1"/>
  <c r="P79" i="1"/>
  <c r="O79" i="1"/>
  <c r="M79" i="1"/>
  <c r="I79" i="1"/>
  <c r="H79" i="1"/>
  <c r="T52" i="2"/>
  <c r="T16" i="2"/>
  <c r="T12" i="2"/>
  <c r="T9" i="2"/>
  <c r="S52" i="2"/>
  <c r="S16" i="2"/>
  <c r="S12" i="2"/>
  <c r="S9" i="2"/>
  <c r="R52" i="2"/>
  <c r="R16" i="2"/>
  <c r="R12" i="2"/>
  <c r="R9" i="2"/>
  <c r="Q52" i="2"/>
  <c r="Q16" i="2"/>
  <c r="Q12" i="2"/>
  <c r="Q9" i="2"/>
  <c r="P52" i="2"/>
  <c r="P16" i="2"/>
  <c r="P12" i="2"/>
  <c r="P9" i="2"/>
  <c r="O52" i="2"/>
  <c r="O16" i="2"/>
  <c r="O12" i="2"/>
  <c r="O9" i="2"/>
  <c r="N52" i="2"/>
  <c r="M16" i="2"/>
  <c r="N16" i="2"/>
  <c r="M12" i="2"/>
  <c r="N12" i="2"/>
  <c r="N9" i="2"/>
  <c r="D52" i="2"/>
  <c r="E52" i="2"/>
  <c r="F52" i="2"/>
  <c r="G52" i="2"/>
  <c r="H52" i="2"/>
  <c r="I52" i="2"/>
  <c r="J52" i="2"/>
  <c r="K52" i="2"/>
  <c r="L52" i="2"/>
  <c r="M52" i="2"/>
  <c r="M24" i="2"/>
  <c r="M9" i="2"/>
  <c r="I16" i="2"/>
  <c r="I12" i="2"/>
  <c r="I9" i="2"/>
  <c r="H16" i="2"/>
  <c r="H12" i="2"/>
  <c r="H9" i="2"/>
  <c r="Q118" i="1" l="1"/>
  <c r="Q79" i="1"/>
  <c r="E70" i="1"/>
  <c r="E63" i="1"/>
  <c r="E53" i="1"/>
  <c r="E50" i="1"/>
  <c r="T70" i="1"/>
  <c r="T63" i="1"/>
  <c r="S53" i="1"/>
  <c r="T53" i="1"/>
  <c r="S70" i="1"/>
  <c r="S63" i="1"/>
  <c r="T50" i="1"/>
  <c r="S50" i="1"/>
  <c r="R70" i="1"/>
  <c r="R63" i="1"/>
  <c r="R53" i="1"/>
  <c r="R50" i="1"/>
  <c r="P70" i="1"/>
  <c r="P63" i="1"/>
  <c r="P50" i="1"/>
  <c r="O70" i="1"/>
  <c r="O63" i="1"/>
  <c r="O53" i="1"/>
  <c r="O50" i="1"/>
  <c r="M70" i="1"/>
  <c r="M63" i="1"/>
  <c r="M53" i="1"/>
  <c r="M50" i="1"/>
  <c r="L70" i="1"/>
  <c r="L63" i="1"/>
  <c r="L53" i="1"/>
  <c r="J70" i="1"/>
  <c r="J63" i="1"/>
  <c r="J53" i="1"/>
  <c r="J50" i="1"/>
  <c r="Q53" i="1" l="1"/>
  <c r="Q70" i="1"/>
  <c r="Q63" i="1"/>
  <c r="I70" i="1"/>
  <c r="I53" i="1"/>
  <c r="I50" i="1"/>
  <c r="H63" i="1"/>
  <c r="H53" i="1"/>
  <c r="H50" i="1"/>
  <c r="G70" i="1"/>
  <c r="G63" i="1"/>
  <c r="G53" i="1"/>
  <c r="G50" i="1"/>
  <c r="D70" i="1"/>
  <c r="D63" i="1"/>
  <c r="D53" i="1"/>
  <c r="D50" i="1"/>
  <c r="L50" i="1"/>
  <c r="Q50" i="1" s="1"/>
</calcChain>
</file>

<file path=xl/sharedStrings.xml><?xml version="1.0" encoding="utf-8"?>
<sst xmlns="http://schemas.openxmlformats.org/spreadsheetml/2006/main" count="403" uniqueCount="325">
  <si>
    <t>FINQUES AMB APROFITAMENT URBANISTIC</t>
  </si>
  <si>
    <t>INDEMNIZ. 
ENDER. EDIF</t>
  </si>
  <si>
    <t>DIFER
EN. DRETS</t>
  </si>
  <si>
    <t>INDEMNIZ. A COMPTE</t>
  </si>
  <si>
    <t xml:space="preserve">
INDEMNIZ.  ACTIVITATS</t>
  </si>
  <si>
    <t>TOTAL INDEMNIT</t>
  </si>
  <si>
    <t>A-1        00-02        1,79%</t>
  </si>
  <si>
    <t>A-1        00-03       3,05%</t>
  </si>
  <si>
    <t>A-1        00-04       3,18%</t>
  </si>
  <si>
    <t>A-1        00-05       2,25%</t>
  </si>
  <si>
    <t>A-1        00-06      2,75%</t>
  </si>
  <si>
    <t>A-1        02-01       3,48%</t>
  </si>
  <si>
    <t>A-1        02-07      1,61%</t>
  </si>
  <si>
    <t>A-1        02-06       2,25%</t>
  </si>
  <si>
    <t>A-1        02-05       1,80%</t>
  </si>
  <si>
    <t>A-1        02-04       2,20%</t>
  </si>
  <si>
    <t>A-1        02-03       1,52%</t>
  </si>
  <si>
    <t>A-1        02-02       1,82%</t>
  </si>
  <si>
    <t>A-1        01-01       3,48%</t>
  </si>
  <si>
    <t>A-1        01-02       1,82%</t>
  </si>
  <si>
    <t>A-1        01-03       1,52%</t>
  </si>
  <si>
    <t>A-1        01-04       2,20%</t>
  </si>
  <si>
    <t>A-1        01-05      1,80%</t>
  </si>
  <si>
    <t>A-1        01-06      2,25%</t>
  </si>
  <si>
    <t>A-1        01-07      1,61%</t>
  </si>
  <si>
    <t>A-1        01-08      1,82%</t>
  </si>
  <si>
    <t>A-1        01-09       2,39%</t>
  </si>
  <si>
    <t>A-1        01-10       1,84%</t>
  </si>
  <si>
    <t>A-1        02-08       1,82%</t>
  </si>
  <si>
    <t>A-1        02-09       2,39%</t>
  </si>
  <si>
    <t>A-1        02-010       1,84%</t>
  </si>
  <si>
    <t>A-1        03-02       1,82%</t>
  </si>
  <si>
    <t>A-1        03-04       2,20%</t>
  </si>
  <si>
    <t>A-1        03-05       1,80%</t>
  </si>
  <si>
    <t>A-1        03-08       1,82%</t>
  </si>
  <si>
    <t>A-1        03-10       1,84%</t>
  </si>
  <si>
    <t>A-1        03-01       3,48%</t>
  </si>
  <si>
    <t>A-1        03-03       1,52%</t>
  </si>
  <si>
    <t>A-1        03-06      2,25%</t>
  </si>
  <si>
    <t>A-1        03-07      1,61%</t>
  </si>
  <si>
    <t>A-1        04-10         1,84%</t>
  </si>
  <si>
    <t>A-1        04-09        2,39%</t>
  </si>
  <si>
    <t>A-1        04-08        1,82%</t>
  </si>
  <si>
    <t>A-1        04-07         1,61%</t>
  </si>
  <si>
    <t>A-1        04-06        2,25%</t>
  </si>
  <si>
    <t>A-1        04-05        1,80%</t>
  </si>
  <si>
    <t>A-1        04-03        1,52%</t>
  </si>
  <si>
    <t>A-1        04-02        1,82%</t>
  </si>
  <si>
    <t>A-1        04-01        3,48%</t>
  </si>
  <si>
    <t>A-1        00-01        4,06%</t>
  </si>
  <si>
    <t xml:space="preserve">A-1  TOTAL FINCA </t>
  </si>
  <si>
    <t>COLONIA GUELL SA</t>
  </si>
  <si>
    <t xml:space="preserve">A-2  TOTAL FINCA </t>
  </si>
  <si>
    <t>Iniciatives i Inversions Baix Ampurdan, SL</t>
  </si>
  <si>
    <t xml:space="preserve">COLONIA GUELL SA </t>
  </si>
  <si>
    <t>F-1       TOT         100,00%</t>
  </si>
  <si>
    <t xml:space="preserve">F-2     TOTAL FINCA   </t>
  </si>
  <si>
    <t>Tecnics Metalistas, SL</t>
  </si>
  <si>
    <t>J               1              38,71%</t>
  </si>
  <si>
    <t>J               2              43,24%</t>
  </si>
  <si>
    <t>J               3              5,34%</t>
  </si>
  <si>
    <t>J               4             12,71%</t>
  </si>
  <si>
    <t>J      TOTAL FINCA</t>
  </si>
  <si>
    <t xml:space="preserve">ADJUDICATS PERCENT </t>
  </si>
  <si>
    <t>DRETS UTS.ADJ</t>
  </si>
  <si>
    <t>COST PARKING</t>
  </si>
  <si>
    <t>COMPTE LIQU. PROV.</t>
  </si>
  <si>
    <t xml:space="preserve">PLACES DE PARKING  </t>
  </si>
  <si>
    <t xml:space="preserve">
CESIÓ APROF AJUNT</t>
  </si>
  <si>
    <t>INDEMNIZ.. APROF.</t>
  </si>
  <si>
    <t>INDEMNIZ.
ADJUD. EDF</t>
  </si>
  <si>
    <t>COST DE GESTIÓ</t>
  </si>
  <si>
    <t>COST URBANIT.</t>
  </si>
  <si>
    <t>TOTALS</t>
  </si>
  <si>
    <t xml:space="preserve">DINTRE </t>
  </si>
  <si>
    <t>FORA</t>
  </si>
  <si>
    <t>k-1       TOT   100,00%</t>
  </si>
  <si>
    <t>k-2     TOT  100,00%</t>
  </si>
  <si>
    <t>K-3/4    A   48,34%</t>
  </si>
  <si>
    <t>K-3/4    B  51,66%</t>
  </si>
  <si>
    <t>K-3/4   TOT 100,00%</t>
  </si>
  <si>
    <t>L-1  PART   70,62%</t>
  </si>
  <si>
    <t>L-1  PART   29,38%</t>
  </si>
  <si>
    <t>L-1 TOTAL FINCA</t>
  </si>
  <si>
    <t>L-2  TOT 100,00%</t>
  </si>
  <si>
    <t>L-3  PART  53,41%</t>
  </si>
  <si>
    <t>L-3 PART  46,59 %</t>
  </si>
  <si>
    <t>L-3 TOTAL FINCA</t>
  </si>
  <si>
    <t>M TOT 100,00%</t>
  </si>
  <si>
    <t>N-1/2     1    10,24 %</t>
  </si>
  <si>
    <t>Nº    ENT  PERCENT            TITULAR ACTUAL</t>
  </si>
  <si>
    <t>N-1/2     2    4,33 %</t>
  </si>
  <si>
    <t>N-1/2     3   2,13 %</t>
  </si>
  <si>
    <t>N-1/2     4     2,20 %</t>
  </si>
  <si>
    <t>N-1/2     5    93,65 %</t>
  </si>
  <si>
    <t>N-1/2     5    6,35 %</t>
  </si>
  <si>
    <t>TOTAL ENTITAT</t>
  </si>
  <si>
    <t>N  1/2   6    1,44%</t>
  </si>
  <si>
    <t>N-1/2     7   2,86%</t>
  </si>
  <si>
    <t>N-1/2     8   1,69 %</t>
  </si>
  <si>
    <t>N-1/2     9   2,13 %</t>
  </si>
  <si>
    <t>N-1/2     10     0,56 %</t>
  </si>
  <si>
    <t>N-1/2     11   10,53 %</t>
  </si>
  <si>
    <t>N-1/2     12    11,49 %</t>
  </si>
  <si>
    <t>N-1/2     12    88,51 %</t>
  </si>
  <si>
    <t>N-1/2     13  10,38 %</t>
  </si>
  <si>
    <t>N-1/2     14    77,63 %</t>
  </si>
  <si>
    <t>N-1/2     14   22,37 %</t>
  </si>
  <si>
    <t>N-1/2     15    2,94 %</t>
  </si>
  <si>
    <t>N-1/2     16   5,54 %</t>
  </si>
  <si>
    <t>N-1/2     17   43,95 %</t>
  </si>
  <si>
    <t>N-1/2     17    56,05 %</t>
  </si>
  <si>
    <t>N-1/2     18    2,04 %</t>
  </si>
  <si>
    <t>N-1/2    TOTAL FINCA</t>
  </si>
  <si>
    <t>N-4         1        48,97%</t>
  </si>
  <si>
    <t>N-4         2       21,16%</t>
  </si>
  <si>
    <t>N-4         3       13,96%</t>
  </si>
  <si>
    <t>N-4         4        6,29%</t>
  </si>
  <si>
    <t>N-4         5        4,83%</t>
  </si>
  <si>
    <t>N-4         6       4,80%</t>
  </si>
  <si>
    <t>N-3       TOT      100,00%</t>
  </si>
  <si>
    <t>N-4    TOTAL FINCA</t>
  </si>
  <si>
    <t>FINQUES SENSE APROFITAMENT URBANISTIC</t>
  </si>
  <si>
    <t xml:space="preserve">MOM-1 TOT      100,00%  Ajuntament Santa Coloma Cervello </t>
  </si>
  <si>
    <t xml:space="preserve">MOM-2 TOT      100,00%  Iniciatives i Inversions Baix Empordan, SL </t>
  </si>
  <si>
    <t xml:space="preserve">MOM-3  TOT      100,00%  Ramon Andreu Andreu y Roser Caufapé de Juan </t>
  </si>
  <si>
    <t xml:space="preserve">MOM-4 TOT      100,00%  Ajuntament Santa Coloma Cervello </t>
  </si>
  <si>
    <t xml:space="preserve">MOM-5 TOT      100,00%  Ajuntament Santa Coloma Cervello </t>
  </si>
  <si>
    <t>SIS-1         TOT       100,00% J. de C. de la U.A., a S.U. al recinte ind Colonia Güell</t>
  </si>
  <si>
    <t>SIS-2         TOT       100,00% J. de C. de la U.A.,  a S.U. al recinte ind Colonia Güell</t>
  </si>
  <si>
    <t>SIS-3         TOT       100,00% J. de C. de la U.A.,  a S.U. al recinte ind Colonia Güell</t>
  </si>
  <si>
    <t>PARK         TOT       100,00% J. de C. de la U.A.,  a S.U. al recinte ind Colonia Güell</t>
  </si>
  <si>
    <t>FINQUES SENSE DE CESSIÓ</t>
  </si>
  <si>
    <t xml:space="preserve">EQUIP TOT      100,00%  Ajuntament Santa Coloma Cervello </t>
  </si>
  <si>
    <t xml:space="preserve">ELL-1    TOT     100,00%  Ajuntament Santa Coloma Cervello </t>
  </si>
  <si>
    <t xml:space="preserve">ELL-2    TOT     100,00%  Ajuntament Santa Coloma Cervello </t>
  </si>
  <si>
    <t xml:space="preserve">ELL-3    TOT     100,00%  Ajuntament Santa Coloma Cervello </t>
  </si>
  <si>
    <t xml:space="preserve">ELL-4    TOT     100,00%  Ajuntament Santa Coloma Cervello </t>
  </si>
  <si>
    <t xml:space="preserve">ELL-5    TOT     100,00%  Ajuntament Santa Coloma Cervello </t>
  </si>
  <si>
    <t xml:space="preserve">VIALS    TOT     100,00%  Ajuntament Santa Coloma Cervello </t>
  </si>
  <si>
    <t>INDMNITZACIÓ SUSTITUTORIA AL DRET D'OCUPACIÓ</t>
  </si>
  <si>
    <t>Jose Antonio Ramon Castillo</t>
  </si>
  <si>
    <t>TOTAL REPARCEL·LACIÓ</t>
  </si>
  <si>
    <t>COLONIA GUELL SA  Per absorció de SOLETE, SA</t>
  </si>
  <si>
    <t>Recinto Industrial de la Colònia SA</t>
  </si>
  <si>
    <t xml:space="preserve">Mercedes Hernandez Amengual                                                                                   </t>
  </si>
  <si>
    <t>Pilar Calpe Mombiela</t>
  </si>
  <si>
    <t>Angel Velasco Pérez</t>
  </si>
  <si>
    <t xml:space="preserve">TOTAL ENTITAT  </t>
  </si>
  <si>
    <t>Transporte Dicho y Hecho SCCL</t>
  </si>
  <si>
    <t>Francisco López López i Gloria Lanoya Gallego</t>
  </si>
  <si>
    <t>Rosa Torne Palau</t>
  </si>
  <si>
    <t>Maria Montiel Jordan</t>
  </si>
  <si>
    <t>Manuela Navarro Lima y Mria Montiel Jordan</t>
  </si>
  <si>
    <t>Basilio Antonio Vichez Vena</t>
  </si>
  <si>
    <t>1/2 Barragano Calvo, SL. 1/4 Propuco Oficinas, SL i 1/4 CMR3 Associados SL</t>
  </si>
  <si>
    <t>SPERT, SA</t>
  </si>
  <si>
    <t>Ladislao Muñoz Manrique i Jose Maria Gonzaléz Giménez</t>
  </si>
  <si>
    <t>Manuela Navarro y Maria Montiel Jordan</t>
  </si>
  <si>
    <t xml:space="preserve">Jaime y Sergio Pérez Quiroga </t>
  </si>
  <si>
    <t xml:space="preserve">José Manuel Venegas Pérez i Manuela Espada Alhama  </t>
  </si>
  <si>
    <t>1/2 Barragan Calvo, SL, 1/4 Propuco OficinasSL, i 1/4 CMR3 Asociados, SL</t>
  </si>
  <si>
    <t>Emilio Adam Guerri, Juan José Rico Marquez y Regino Talamino Lavado</t>
  </si>
  <si>
    <t>Juan Valles y Juan Madueño Macias</t>
  </si>
  <si>
    <t>Nº           ENT               PERCENT            TITULAR ACTUAL</t>
  </si>
  <si>
    <t>DIFEREN
DRETS</t>
  </si>
  <si>
    <t>INDEMNIZ. APROF.</t>
  </si>
  <si>
    <t>INDEMNIZ.
ADJUD. EDIF</t>
  </si>
  <si>
    <t>TOTAL INDEMNITZ.</t>
  </si>
  <si>
    <t xml:space="preserve">
INDEMNITZ.  ACTIVITATS</t>
  </si>
  <si>
    <t xml:space="preserve">
CESSIÓ APROF AJUNT</t>
  </si>
  <si>
    <t>COST URBANITZ.</t>
  </si>
  <si>
    <t>COMPTE LIQUI. PROV.</t>
  </si>
  <si>
    <t>FINQUES AMB APROFITAMENT URBANÍSTIC</t>
  </si>
  <si>
    <t>SANTANDER LEASE, SA. EST. FINANCIERO DE CRÉDITO (finca 6514)</t>
  </si>
  <si>
    <t>Cristina Ramón Manchón, Gala i Nil Manchón Herrero (finca 6515)</t>
  </si>
  <si>
    <t>PROMONTORIA COLISEUM REAL ESTATE (finca 6516)</t>
  </si>
  <si>
    <t>Cristina Ramón Manchón, Gala i Nil Manchón Herrero (finca 6517)</t>
  </si>
  <si>
    <t>Alejandro Asturias Rumi i Montserrat Castellví Pau (finca 6518)</t>
  </si>
  <si>
    <t>VEREINIGUNG, SL (finca 6519)</t>
  </si>
  <si>
    <t>DUGOPA, SA (finca 6521)</t>
  </si>
  <si>
    <t>MAKE SOLUTIONS, SL (finca 6522)</t>
  </si>
  <si>
    <t>INVERREJÓN, SL (finca 6523)</t>
  </si>
  <si>
    <t>GP GRUPO PRISMA 1997, SL (finca 6524)</t>
  </si>
  <si>
    <t>LA CENTRAL 3.0 NOVA DISTRIBUCIÓN, SL (finca 6525)</t>
  </si>
  <si>
    <t>BELLA AURORA LABS, SA (finca 6527)</t>
  </si>
  <si>
    <t>FX INVERSIONES, SL (finca 6529)</t>
  </si>
  <si>
    <t>BELLA AURORA LABS, SA (finca 6530)</t>
  </si>
  <si>
    <t>F. Yáñez Casado, J. Portoles Martín, A. Llop Pastor, R. Portoles Martín (f. 6531)</t>
  </si>
  <si>
    <t>Cristina Ramón Manchón, Gala i Nil Manchón Herrero (finca 6532)</t>
  </si>
  <si>
    <t>VARANVI, SL (finca 6533)</t>
  </si>
  <si>
    <t>BANCO BILBAO VIZCAYA ARGENTARIA, SA (finca 6535)</t>
  </si>
  <si>
    <t>BELLA AURORA LABS, SA (finca 6536)</t>
  </si>
  <si>
    <t>BELLA AURORA LABS, SA (finca 6537)</t>
  </si>
  <si>
    <t>FX INVERSIONES, SL (finca 6539)</t>
  </si>
  <si>
    <t>Mercedes Hernández Amengual (finca 6540</t>
  </si>
  <si>
    <t>Joan Valls Prat i Daniel Valls Piera (finca 6542)</t>
  </si>
  <si>
    <t>BANCO SABADELL, SA (finca 6543)</t>
  </si>
  <si>
    <t>CAIXA D'ESTALVIS DE CATALUNYA (finca 6544)</t>
  </si>
  <si>
    <t>IMC MED COSMETICS, SA (finca 6545)</t>
  </si>
  <si>
    <t>SANTANDER LEASE, SA. EST. FINANCIERO DE CRÉDITO (finca 6546)</t>
  </si>
  <si>
    <t>BELLA AURORA LABS, SA (finca 6547)</t>
  </si>
  <si>
    <t>A-1        03-09       2,39%</t>
  </si>
  <si>
    <t>BELLA AURORA LABS, SA (finca 6548)</t>
  </si>
  <si>
    <t>FX INVERSIONES, SL (finca 6549)</t>
  </si>
  <si>
    <t>FX INVERSIONES, SL (finca 6550)</t>
  </si>
  <si>
    <t>FX INVERSIONES, SL (finca 6551)</t>
  </si>
  <si>
    <t>FX INVERSIONES, SL (finca 6552)</t>
  </si>
  <si>
    <t>A-1        04-04       2,20%</t>
  </si>
  <si>
    <t>BELLA AURORA LABS, SA (finca 6556)</t>
  </si>
  <si>
    <t>FX INVERSIONES, SL (finca 6557)</t>
  </si>
  <si>
    <t>FX INVERSIONES, SL (finca 6558)</t>
  </si>
  <si>
    <t>FX INVERSIONES, SL (finca 6559)</t>
  </si>
  <si>
    <t>A-2        PART   75,99%</t>
  </si>
  <si>
    <t>COLONIA GUELL, SA (finca 6560)</t>
  </si>
  <si>
    <t>B-1        TOT         100,00%</t>
  </si>
  <si>
    <t>DESARROLLOS INMOBILIARIOS Y RENTAS, SL (finca 6561)</t>
  </si>
  <si>
    <t>B-2       TOT        100,00%</t>
  </si>
  <si>
    <t>A-2       PART    24,01%</t>
  </si>
  <si>
    <t>C-1        TOT        100,00%</t>
  </si>
  <si>
    <t>Maria Reyes, Inés, Georgina i Ernesto Ventóa Soler-Cabot (finca 6563)</t>
  </si>
  <si>
    <t>C-2       TOT         100,00%</t>
  </si>
  <si>
    <t>D             TOT         100,00%</t>
  </si>
  <si>
    <t>FUNDACIÓ PRIVADA GASPAR DE PORTOLÀ (finca 6565)</t>
  </si>
  <si>
    <t>E              TOT        100,00%</t>
  </si>
  <si>
    <t>WITTY PREMISES, SL (finca 6567)</t>
  </si>
  <si>
    <t>G             TOT         100,00%</t>
  </si>
  <si>
    <t>F-2         1               45,47%</t>
  </si>
  <si>
    <t>F-2         2              54,53%</t>
  </si>
  <si>
    <t>BANCO BILBAO VIZCAYA ARGENTARIA, SA (finca 6569)</t>
  </si>
  <si>
    <t>H            TOT        100,00%</t>
  </si>
  <si>
    <t>COLONIA GUELL, SA (finca 6570)</t>
  </si>
  <si>
    <t>Andrés Terres Soler i Bernat Terres Güerri (finca 6571)</t>
  </si>
  <si>
    <t>Maria Recio Gallardo (finca 6571)</t>
  </si>
  <si>
    <t>Nº           ENT               PERCENT          TITULAR ACTUAL</t>
  </si>
  <si>
    <t>COLONIA GUELL, SA (finca 6572)</t>
  </si>
  <si>
    <t>K-1       TOT       100,00%</t>
  </si>
  <si>
    <t xml:space="preserve">RECINTO INDUSTRIAL DE LA COLONIA, SA -24,69%- COLONIA GUELL, SA -65,31%- (finca 6573)  </t>
  </si>
  <si>
    <t>K-2     TOT       100,00%</t>
  </si>
  <si>
    <t>K-3/4    A         48,34%</t>
  </si>
  <si>
    <t>K-3/4    B        51,66%</t>
  </si>
  <si>
    <t>K-3/4   TOT  100,00%</t>
  </si>
  <si>
    <t xml:space="preserve">COLONIA GUELL, SA </t>
  </si>
  <si>
    <t>Juan Manuel Soriano Pulido i Concepción Gosa Florencia (finca 6577)</t>
  </si>
  <si>
    <t>L-2  TOT        100,00%</t>
  </si>
  <si>
    <t>L-1         TOT    100,00%</t>
  </si>
  <si>
    <t>L-3  TOT      100,00%</t>
  </si>
  <si>
    <t>COLONIA GUELL, SA (finca 6579)</t>
  </si>
  <si>
    <t>M      TOT      100,00%</t>
  </si>
  <si>
    <t>N-1/2     1      10,24 %</t>
  </si>
  <si>
    <t>N-1/2     2      4,33 %</t>
  </si>
  <si>
    <t>Pere Reig Calpe</t>
  </si>
  <si>
    <t>N-1/2     3      2,13 %</t>
  </si>
  <si>
    <t>Recinto Industrial de la Colonia, SA</t>
  </si>
  <si>
    <t>N-1/2     5     6,35 %</t>
  </si>
  <si>
    <t>Josefa García Roig i José Angel Ventura Marcos</t>
  </si>
  <si>
    <t>N-1/2     7     2,86%</t>
  </si>
  <si>
    <t>N  1/2   6       1,44%</t>
  </si>
  <si>
    <t>N-1/2     8    1,69 %</t>
  </si>
  <si>
    <t>N-1/2     9    2,13 %</t>
  </si>
  <si>
    <t>Agustín Rabasa Burgos</t>
  </si>
  <si>
    <t>DIFEREN DRETS</t>
  </si>
  <si>
    <t>INDEMNITZ. APROF.</t>
  </si>
  <si>
    <t>INDEMNITZ. 
ENDER. EDIF</t>
  </si>
  <si>
    <t>INDEMNITZ.
ADJUD EDIF</t>
  </si>
  <si>
    <t>INDEMNITZ. A COMPTE</t>
  </si>
  <si>
    <t>COST URBANITZ</t>
  </si>
  <si>
    <t>Gloria Larroya Gallego, Virginia i Noemi López Larroya</t>
  </si>
  <si>
    <t>N-1/2     11     10,53 %</t>
  </si>
  <si>
    <t>Manuela Navarro Lima i Maria Montiel Jordán</t>
  </si>
  <si>
    <t>N-1/2     13   10,38 %</t>
  </si>
  <si>
    <t>Sergio Pérez Quiroga i Xaime Quiroga Pérez</t>
  </si>
  <si>
    <t>1/2 BARRAGÁN CALVO, SL; 1/4 Alberto Pueyo Romeu i 1/4 CMR3 ASOCIADOS, SL</t>
  </si>
  <si>
    <t>N-1/2     14    22,37 %</t>
  </si>
  <si>
    <t>Ladislao Muñoz Manrique i José Maria González Giménez</t>
  </si>
  <si>
    <t>Manuela Naharro Lima i Maria Montiel Jordán</t>
  </si>
  <si>
    <t xml:space="preserve">Jaime i Sergio Pérez Quiroga </t>
  </si>
  <si>
    <t>Desarrollos Inmobiliarios y Rentas, SL (finca 6582)</t>
  </si>
  <si>
    <t>Emilio Adam Guerri, Juan José Rico Márquez i Regino Talamino Lavado</t>
  </si>
  <si>
    <t>Juan Valles Estrada i Juan Madueño Macias</t>
  </si>
  <si>
    <t>Ladislao Muñoz Manrique i José Maria Gonzaléz Giménez</t>
  </si>
  <si>
    <t>FINQUES SENSE APROFITAMENT URBANÍSTIC</t>
  </si>
  <si>
    <t>José Antonio Ramon Castillo</t>
  </si>
  <si>
    <t>QUADRE 4A COMPTE DE LIQUIDACIO PRIVISIONAL-LLISTAT PER FINQUES</t>
  </si>
  <si>
    <t>1/2 Barragan Calvo, SL, 1/4 Propuco Oficinas SL, i 1/4 CMR3 Asociados, SL</t>
  </si>
  <si>
    <t>TECNIC METALISTAS, SL (finca 6541)</t>
  </si>
  <si>
    <t>PROMONTORIA COLISEUM INDUSTRIAL ASSETS, SL (finca 6564)</t>
  </si>
  <si>
    <t>INDMENITZACIÓ SUBSTITUTÒRIA AL DRET D'OCUPACIÓ</t>
  </si>
  <si>
    <t>COLONIA GUELL, SA (finca 6520)</t>
  </si>
  <si>
    <t>COLONIA GUELL, SA (finca 6526)</t>
  </si>
  <si>
    <t>COLONIA GUELL, SA (finca 6528)</t>
  </si>
  <si>
    <t>COLONIA GUELL, SA (finca 6534)</t>
  </si>
  <si>
    <t>COLONIA GUELL, SA (finca 6538)</t>
  </si>
  <si>
    <t>Leasing Catalunya Establecimiento Financiero de Crédito SA (finca 6553)</t>
  </si>
  <si>
    <t>Leasing Catalunya Establecimiento Financiero de Crédito, SA (finca 6554)</t>
  </si>
  <si>
    <t>Leasing Catalunya Establecimiento Financiero de Crédito, SA (finca 6555)</t>
  </si>
  <si>
    <t>Ramon Andreu Andreu i Rosa Caufapé de Juan (finca 6562)</t>
  </si>
  <si>
    <t>COLONIA GUELL, SA (finca 6566)</t>
  </si>
  <si>
    <t>COLONIA GUELL, SA (finca 6568)</t>
  </si>
  <si>
    <t>Luis Carrizosa Merino i Jaime Coll Mestres  (finca 6568)</t>
  </si>
  <si>
    <t xml:space="preserve">COLONIA GUELL, SA (finca 6571) </t>
  </si>
  <si>
    <t>Joan Manuel Soriano Pulido i Concepción Gosa Florencia (finca 6571)</t>
  </si>
  <si>
    <t>COLONIA GUELL, SA (finca 6575)</t>
  </si>
  <si>
    <t>COLONIA GUELL, SA (finca 6576)</t>
  </si>
  <si>
    <t>COLONIA GUELL, SA (finca 6578)</t>
  </si>
  <si>
    <t>Recinto Industrial de la Colonia, SA (finca 6580)</t>
  </si>
  <si>
    <t xml:space="preserve">COLONIA GUELL, SA                                                                                </t>
  </si>
  <si>
    <t>N-1/2    TOT FINCA 6581</t>
  </si>
  <si>
    <t>N-4    TOT FINCA 6583</t>
  </si>
  <si>
    <t>MON-1 TOT      100,00%  Ajuntament Santa Coloma Cervelló (finca 6584)</t>
  </si>
  <si>
    <t>MON-2 TOT      100,00%  DESARROLLOS INMOBILIARIOS Y RENTAS, SL (finca 6585)</t>
  </si>
  <si>
    <t>MON-3  TOT      100,00%  Ramon Andreu Andreu i Rosa Caufapé de Juan (finca 6586)</t>
  </si>
  <si>
    <t xml:space="preserve">MON-4 TOT      100,00%  Ajuntament Santa Coloma Cervelló (finca 6587) </t>
  </si>
  <si>
    <t xml:space="preserve">MON-5 TOT      100,00%  Ajuntament Santa Coloma Cervelló (finca 6588) </t>
  </si>
  <si>
    <t xml:space="preserve">SIS-1         TOT       100,00% Ajuntament Santa Coloma Cervelló (finca 6589) </t>
  </si>
  <si>
    <t xml:space="preserve">SIS-2         TOT       100,00%  Ajuntament Santa Coloma Cervelló (finca 6590) </t>
  </si>
  <si>
    <t xml:space="preserve">SIS-3         TOT       100,00% Ajuntament Santa Coloma Cervelló (finca 6591) </t>
  </si>
  <si>
    <t xml:space="preserve">PARK         TOT       100,00% Ajuntament Santa Coloma Cervelló (finca 6592) </t>
  </si>
  <si>
    <t>EQUIP TOT      100,00%  Ajuntament Santa Coloma Cervelló (finca 6593)</t>
  </si>
  <si>
    <t>ELL-1    TOT     100,00%  Ajuntament Santa Coloma Cervelló (finca 6594)</t>
  </si>
  <si>
    <t xml:space="preserve">ELL-2    TOT     100,00%  Ajuntament Santa Coloma Cervelló (finca 6595) </t>
  </si>
  <si>
    <t>ELL-3    TOT     100,00%  Ajuntament Santa Coloma Cervelló (finca 6596)</t>
  </si>
  <si>
    <t xml:space="preserve">ELL-4    TOT     100,00%  Ajuntament Santa Coloma Cervelló (finca 6597) </t>
  </si>
  <si>
    <t xml:space="preserve">ELL-5    TOT     100,00%  Ajuntament Santa Coloma Cervelló (finca 6598) </t>
  </si>
  <si>
    <t xml:space="preserve">VIALS    TOT     100,00%  Ajuntament Santa Coloma Cervelló (finca 6599)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</si>
</sst>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%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4" xfId="0" applyFont="1" applyBorder="1"/>
    <xf numFmtId="164" fontId="3" fillId="0" borderId="1" xfId="0" applyNumberFormat="1" applyFont="1" applyBorder="1" applyAlignment="1">
      <alignment vertical="center" wrapText="1"/>
    </xf>
    <xf numFmtId="43" fontId="2" fillId="0" borderId="1" xfId="1" applyFont="1" applyBorder="1"/>
    <xf numFmtId="0" fontId="2" fillId="0" borderId="1" xfId="0" applyFont="1" applyBorder="1"/>
    <xf numFmtId="164" fontId="3" fillId="0" borderId="1" xfId="1" applyNumberFormat="1" applyFont="1" applyBorder="1" applyAlignment="1">
      <alignment vertical="center" wrapText="1"/>
    </xf>
    <xf numFmtId="2" fontId="2" fillId="0" borderId="1" xfId="0" applyNumberFormat="1" applyFont="1" applyBorder="1"/>
    <xf numFmtId="164" fontId="2" fillId="0" borderId="1" xfId="0" applyNumberFormat="1" applyFont="1" applyBorder="1"/>
    <xf numFmtId="43" fontId="2" fillId="0" borderId="0" xfId="1" applyFont="1"/>
    <xf numFmtId="2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2" fontId="2" fillId="0" borderId="1" xfId="1" applyNumberFormat="1" applyFont="1" applyBorder="1"/>
    <xf numFmtId="2" fontId="2" fillId="0" borderId="0" xfId="1" applyNumberFormat="1" applyFont="1"/>
    <xf numFmtId="10" fontId="0" fillId="0" borderId="0" xfId="0" applyNumberFormat="1"/>
    <xf numFmtId="165" fontId="2" fillId="0" borderId="0" xfId="2" applyNumberFormat="1" applyFont="1"/>
    <xf numFmtId="2" fontId="3" fillId="0" borderId="1" xfId="1" applyNumberFormat="1" applyFont="1" applyBorder="1" applyAlignment="1">
      <alignment vertical="center" wrapText="1"/>
    </xf>
    <xf numFmtId="43" fontId="0" fillId="0" borderId="0" xfId="1" applyFont="1"/>
    <xf numFmtId="2" fontId="0" fillId="0" borderId="0" xfId="1" applyNumberFormat="1" applyFont="1"/>
    <xf numFmtId="0" fontId="2" fillId="0" borderId="1" xfId="0" applyFont="1" applyBorder="1" applyAlignment="1">
      <alignment horizontal="center" wrapText="1"/>
    </xf>
    <xf numFmtId="2" fontId="2" fillId="0" borderId="5" xfId="1" applyNumberFormat="1" applyFont="1" applyBorder="1"/>
    <xf numFmtId="0" fontId="2" fillId="0" borderId="11" xfId="0" applyFont="1" applyBorder="1"/>
    <xf numFmtId="0" fontId="2" fillId="0" borderId="7" xfId="0" applyFont="1" applyBorder="1"/>
    <xf numFmtId="2" fontId="3" fillId="0" borderId="5" xfId="1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43" fontId="4" fillId="0" borderId="1" xfId="1" applyFont="1" applyBorder="1"/>
    <xf numFmtId="164" fontId="5" fillId="0" borderId="1" xfId="1" applyNumberFormat="1" applyFont="1" applyBorder="1" applyAlignment="1">
      <alignment vertical="center" wrapText="1"/>
    </xf>
    <xf numFmtId="2" fontId="4" fillId="0" borderId="1" xfId="0" applyNumberFormat="1" applyFont="1" applyBorder="1"/>
    <xf numFmtId="164" fontId="4" fillId="0" borderId="1" xfId="0" applyNumberFormat="1" applyFont="1" applyBorder="1"/>
    <xf numFmtId="2" fontId="4" fillId="0" borderId="0" xfId="0" applyNumberFormat="1" applyFont="1"/>
    <xf numFmtId="9" fontId="4" fillId="0" borderId="0" xfId="2" applyFont="1" applyBorder="1"/>
    <xf numFmtId="43" fontId="4" fillId="0" borderId="0" xfId="1" applyFont="1"/>
    <xf numFmtId="164" fontId="4" fillId="0" borderId="0" xfId="2" applyNumberFormat="1" applyFont="1"/>
    <xf numFmtId="0" fontId="4" fillId="0" borderId="1" xfId="0" applyFont="1" applyBorder="1" applyAlignment="1">
      <alignment horizontal="center" wrapText="1"/>
    </xf>
    <xf numFmtId="2" fontId="5" fillId="0" borderId="1" xfId="1" applyNumberFormat="1" applyFont="1" applyBorder="1" applyAlignment="1">
      <alignment vertical="center" wrapText="1"/>
    </xf>
    <xf numFmtId="2" fontId="4" fillId="0" borderId="1" xfId="1" applyNumberFormat="1" applyFont="1" applyBorder="1"/>
    <xf numFmtId="2" fontId="5" fillId="0" borderId="5" xfId="1" applyNumberFormat="1" applyFont="1" applyBorder="1" applyAlignment="1">
      <alignment vertical="center" wrapText="1"/>
    </xf>
    <xf numFmtId="2" fontId="4" fillId="0" borderId="5" xfId="1" applyNumberFormat="1" applyFont="1" applyBorder="1"/>
    <xf numFmtId="2" fontId="4" fillId="0" borderId="0" xfId="1" applyNumberFormat="1" applyFont="1"/>
    <xf numFmtId="10" fontId="4" fillId="0" borderId="0" xfId="0" applyNumberFormat="1" applyFont="1"/>
    <xf numFmtId="0" fontId="4" fillId="0" borderId="4" xfId="0" applyFont="1" applyBorder="1" applyAlignment="1">
      <alignment wrapText="1"/>
    </xf>
    <xf numFmtId="2" fontId="4" fillId="0" borderId="2" xfId="1" applyNumberFormat="1" applyFont="1" applyBorder="1"/>
    <xf numFmtId="164" fontId="4" fillId="0" borderId="2" xfId="0" applyNumberFormat="1" applyFont="1" applyBorder="1"/>
    <xf numFmtId="0" fontId="0" fillId="0" borderId="6" xfId="0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11" xfId="0" applyFont="1" applyBorder="1"/>
    <xf numFmtId="0" fontId="4" fillId="0" borderId="5" xfId="0" applyFont="1" applyBorder="1"/>
    <xf numFmtId="39" fontId="4" fillId="0" borderId="1" xfId="1" applyNumberFormat="1" applyFont="1" applyBorder="1"/>
    <xf numFmtId="39" fontId="4" fillId="0" borderId="1" xfId="0" applyNumberFormat="1" applyFont="1" applyBorder="1"/>
    <xf numFmtId="39" fontId="4" fillId="0" borderId="0" xfId="0" applyNumberFormat="1" applyFont="1"/>
    <xf numFmtId="39" fontId="4" fillId="0" borderId="0" xfId="1" applyNumberFormat="1" applyFont="1"/>
    <xf numFmtId="39" fontId="4" fillId="0" borderId="1" xfId="0" applyNumberFormat="1" applyFont="1" applyBorder="1" applyAlignment="1">
      <alignment wrapText="1"/>
    </xf>
    <xf numFmtId="39" fontId="4" fillId="0" borderId="1" xfId="0" applyNumberFormat="1" applyFont="1" applyBorder="1" applyAlignment="1">
      <alignment horizontal="center" wrapText="1"/>
    </xf>
    <xf numFmtId="39" fontId="4" fillId="0" borderId="2" xfId="1" applyNumberFormat="1" applyFont="1" applyBorder="1"/>
    <xf numFmtId="39" fontId="4" fillId="0" borderId="2" xfId="0" applyNumberFormat="1" applyFont="1" applyBorder="1"/>
    <xf numFmtId="37" fontId="4" fillId="0" borderId="1" xfId="0" applyNumberFormat="1" applyFont="1" applyBorder="1"/>
    <xf numFmtId="37" fontId="4" fillId="0" borderId="0" xfId="0" applyNumberFormat="1" applyFont="1"/>
    <xf numFmtId="37" fontId="4" fillId="0" borderId="1" xfId="0" applyNumberFormat="1" applyFont="1" applyBorder="1" applyAlignment="1">
      <alignment wrapText="1"/>
    </xf>
    <xf numFmtId="37" fontId="4" fillId="0" borderId="5" xfId="0" applyNumberFormat="1" applyFont="1" applyBorder="1"/>
    <xf numFmtId="37" fontId="4" fillId="0" borderId="2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/>
    <xf numFmtId="0" fontId="6" fillId="0" borderId="14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8" xfId="0" applyFont="1" applyBorder="1"/>
    <xf numFmtId="10" fontId="6" fillId="0" borderId="7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/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2" xfId="0" applyFont="1" applyBorder="1"/>
    <xf numFmtId="0" fontId="8" fillId="0" borderId="4" xfId="0" applyFont="1" applyBorder="1"/>
    <xf numFmtId="37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3" xfId="0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8" xfId="0" applyFont="1" applyBorder="1"/>
    <xf numFmtId="10" fontId="2" fillId="0" borderId="7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12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M143"/>
  <sheetViews>
    <sheetView tabSelected="1" topLeftCell="H1" zoomScaleNormal="100" workbookViewId="0">
      <selection activeCell="J2" sqref="J2"/>
    </sheetView>
  </sheetViews>
  <sheetFormatPr baseColWidth="10" defaultRowHeight="15" x14ac:dyDescent="0.25"/>
  <cols>
    <col min="1" max="1" width="15.42578125" customWidth="1"/>
    <col min="2" max="2" width="11.42578125" customWidth="1"/>
    <col min="3" max="3" width="35.85546875" customWidth="1"/>
    <col min="4" max="4" width="9.42578125" customWidth="1"/>
    <col min="5" max="5" width="12.28515625" customWidth="1"/>
    <col min="6" max="6" width="9.140625" customWidth="1"/>
    <col min="7" max="7" width="10.5703125" customWidth="1"/>
    <col min="8" max="9" width="10.28515625" customWidth="1"/>
    <col min="10" max="10" width="11.42578125" bestFit="1" customWidth="1"/>
    <col min="11" max="11" width="12.140625" customWidth="1"/>
    <col min="12" max="13" width="10.5703125" customWidth="1"/>
    <col min="14" max="14" width="10.140625" customWidth="1"/>
    <col min="15" max="15" width="10.85546875" customWidth="1"/>
    <col min="16" max="16" width="11.42578125" customWidth="1"/>
    <col min="18" max="18" width="7.85546875" customWidth="1"/>
    <col min="19" max="19" width="7.140625" customWidth="1"/>
    <col min="20" max="20" width="6.28515625" customWidth="1"/>
  </cols>
  <sheetData>
    <row r="1" spans="1:21" ht="19.5" customHeight="1" x14ac:dyDescent="0.25">
      <c r="A1" s="53" t="s">
        <v>283</v>
      </c>
      <c r="B1" s="54"/>
      <c r="C1" s="54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98" t="s">
        <v>67</v>
      </c>
      <c r="S1" s="99"/>
      <c r="T1" s="100"/>
    </row>
    <row r="2" spans="1:21" ht="28.5" x14ac:dyDescent="0.25">
      <c r="A2" s="91" t="s">
        <v>164</v>
      </c>
      <c r="B2" s="92"/>
      <c r="C2" s="93"/>
      <c r="D2" s="28" t="s">
        <v>64</v>
      </c>
      <c r="E2" s="28" t="s">
        <v>63</v>
      </c>
      <c r="F2" s="28" t="s">
        <v>165</v>
      </c>
      <c r="G2" s="28" t="s">
        <v>166</v>
      </c>
      <c r="H2" s="28" t="s">
        <v>1</v>
      </c>
      <c r="I2" s="28" t="s">
        <v>167</v>
      </c>
      <c r="J2" s="39" t="s">
        <v>265</v>
      </c>
      <c r="K2" s="39" t="s">
        <v>169</v>
      </c>
      <c r="L2" s="28" t="s">
        <v>168</v>
      </c>
      <c r="M2" s="28" t="s">
        <v>170</v>
      </c>
      <c r="N2" s="28" t="s">
        <v>71</v>
      </c>
      <c r="O2" s="28" t="s">
        <v>171</v>
      </c>
      <c r="P2" s="28" t="s">
        <v>65</v>
      </c>
      <c r="Q2" s="46" t="s">
        <v>172</v>
      </c>
      <c r="R2" s="50" t="s">
        <v>73</v>
      </c>
      <c r="S2" s="51" t="s">
        <v>74</v>
      </c>
      <c r="T2" s="52" t="s">
        <v>75</v>
      </c>
      <c r="U2" s="1"/>
    </row>
    <row r="3" spans="1:21" x14ac:dyDescent="0.25">
      <c r="A3" s="94" t="s">
        <v>173</v>
      </c>
      <c r="B3" s="94"/>
      <c r="C3" s="7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1"/>
      <c r="U3" s="1"/>
    </row>
    <row r="4" spans="1:21" x14ac:dyDescent="0.25">
      <c r="A4" s="57" t="s">
        <v>49</v>
      </c>
      <c r="B4" s="90" t="s">
        <v>174</v>
      </c>
      <c r="C4" s="90"/>
      <c r="D4" s="29">
        <v>473.7</v>
      </c>
      <c r="E4" s="30">
        <v>8.5280000000000009E-3</v>
      </c>
      <c r="F4" s="62">
        <v>-5.96</v>
      </c>
      <c r="G4" s="62">
        <v>-605.22</v>
      </c>
      <c r="H4" s="62">
        <v>-3994.9</v>
      </c>
      <c r="I4" s="62">
        <v>83158.740000000005</v>
      </c>
      <c r="J4" s="62">
        <v>18142.05</v>
      </c>
      <c r="K4" s="62">
        <v>37671.699769600003</v>
      </c>
      <c r="L4" s="62">
        <f>SUM(G4,K4,J4,I4,H4)</f>
        <v>134372.36976960002</v>
      </c>
      <c r="M4" s="62">
        <v>10629.12</v>
      </c>
      <c r="N4" s="62">
        <v>3581.76</v>
      </c>
      <c r="O4" s="62">
        <v>34198.82</v>
      </c>
      <c r="P4" s="62">
        <v>50000</v>
      </c>
      <c r="Q4" s="62">
        <f t="shared" ref="Q4:Q11" si="0">SUM(L4:P4)</f>
        <v>232782.06976960003</v>
      </c>
      <c r="R4" s="70">
        <v>7</v>
      </c>
      <c r="S4" s="70">
        <v>5</v>
      </c>
      <c r="T4" s="70">
        <v>2</v>
      </c>
      <c r="U4" s="1"/>
    </row>
    <row r="5" spans="1:21" x14ac:dyDescent="0.25">
      <c r="A5" s="57" t="s">
        <v>6</v>
      </c>
      <c r="B5" s="58" t="s">
        <v>175</v>
      </c>
      <c r="C5" s="58"/>
      <c r="D5" s="29">
        <v>208.85</v>
      </c>
      <c r="E5" s="30">
        <v>3.7599999999999999E-3</v>
      </c>
      <c r="F5" s="62">
        <v>-2.62</v>
      </c>
      <c r="G5" s="62">
        <v>-266.83</v>
      </c>
      <c r="H5" s="62">
        <v>-1761.31</v>
      </c>
      <c r="I5" s="62">
        <v>36663.919999999998</v>
      </c>
      <c r="J5" s="62">
        <v>7998.66</v>
      </c>
      <c r="K5" s="62">
        <v>16609.473632000001</v>
      </c>
      <c r="L5" s="62">
        <f>SUM(K5,J5,I5,H5,G5)</f>
        <v>59243.913631999996</v>
      </c>
      <c r="M5" s="62">
        <v>4686.28</v>
      </c>
      <c r="N5" s="62">
        <v>1579.2</v>
      </c>
      <c r="O5" s="62">
        <v>15077.95</v>
      </c>
      <c r="P5" s="62">
        <v>20000</v>
      </c>
      <c r="Q5" s="62">
        <f t="shared" si="0"/>
        <v>100587.34363199999</v>
      </c>
      <c r="R5" s="70">
        <v>3</v>
      </c>
      <c r="S5" s="70">
        <v>2</v>
      </c>
      <c r="T5" s="70">
        <v>1</v>
      </c>
      <c r="U5" s="1"/>
    </row>
    <row r="6" spans="1:21" x14ac:dyDescent="0.25">
      <c r="A6" s="57" t="s">
        <v>7</v>
      </c>
      <c r="B6" s="90" t="s">
        <v>176</v>
      </c>
      <c r="C6" s="90"/>
      <c r="D6" s="29">
        <v>355.85</v>
      </c>
      <c r="E6" s="30">
        <v>6.4070000000000004E-3</v>
      </c>
      <c r="F6" s="62">
        <v>-4.47</v>
      </c>
      <c r="G6" s="62">
        <v>-454.66</v>
      </c>
      <c r="H6" s="62">
        <v>-3001.11</v>
      </c>
      <c r="I6" s="62">
        <v>62471.75</v>
      </c>
      <c r="J6" s="62">
        <v>13628.93</v>
      </c>
      <c r="K6" s="62">
        <v>28302.366372400003</v>
      </c>
      <c r="L6" s="62">
        <f>SUM(G6,K6,J6,I6,H6)</f>
        <v>100947.27637240001</v>
      </c>
      <c r="M6" s="62">
        <v>7984.97</v>
      </c>
      <c r="N6" s="62">
        <v>2690.94</v>
      </c>
      <c r="O6" s="62">
        <v>25691.360000000001</v>
      </c>
      <c r="P6" s="62">
        <v>30000</v>
      </c>
      <c r="Q6" s="62">
        <f t="shared" si="0"/>
        <v>167314.54637240001</v>
      </c>
      <c r="R6" s="70">
        <v>5</v>
      </c>
      <c r="S6" s="70">
        <v>3</v>
      </c>
      <c r="T6" s="70">
        <v>2</v>
      </c>
      <c r="U6" s="1"/>
    </row>
    <row r="7" spans="1:21" x14ac:dyDescent="0.25">
      <c r="A7" s="57" t="s">
        <v>8</v>
      </c>
      <c r="B7" s="90" t="s">
        <v>177</v>
      </c>
      <c r="C7" s="90"/>
      <c r="D7" s="29">
        <v>371.03</v>
      </c>
      <c r="E7" s="30">
        <v>6.6800000000000002E-3</v>
      </c>
      <c r="F7" s="62">
        <v>-4.66</v>
      </c>
      <c r="G7" s="62">
        <v>-474.04</v>
      </c>
      <c r="H7" s="62">
        <v>-3129.04</v>
      </c>
      <c r="I7" s="62">
        <v>65134.87</v>
      </c>
      <c r="J7" s="62">
        <v>14209.93</v>
      </c>
      <c r="K7" s="62">
        <v>29508.320176000001</v>
      </c>
      <c r="L7" s="62">
        <f>SUM(G7,K7,J7,I7,H7)</f>
        <v>105250.04017600001</v>
      </c>
      <c r="M7" s="62">
        <v>8325.36</v>
      </c>
      <c r="N7" s="62">
        <v>2805.6</v>
      </c>
      <c r="O7" s="62">
        <v>26786.560000000001</v>
      </c>
      <c r="P7" s="62">
        <v>30000</v>
      </c>
      <c r="Q7" s="62">
        <f t="shared" si="0"/>
        <v>173167.56017600003</v>
      </c>
      <c r="R7" s="70">
        <v>6</v>
      </c>
      <c r="S7" s="70">
        <v>3</v>
      </c>
      <c r="T7" s="70">
        <v>3</v>
      </c>
      <c r="U7" s="1"/>
    </row>
    <row r="8" spans="1:21" x14ac:dyDescent="0.25">
      <c r="A8" s="57" t="s">
        <v>9</v>
      </c>
      <c r="B8" s="90" t="s">
        <v>178</v>
      </c>
      <c r="C8" s="90"/>
      <c r="D8" s="29">
        <v>262.52</v>
      </c>
      <c r="E8" s="32">
        <v>4.7260000000000002E-3</v>
      </c>
      <c r="F8" s="62">
        <v>-3.3</v>
      </c>
      <c r="G8" s="62">
        <v>-335.41</v>
      </c>
      <c r="H8" s="62">
        <v>-2213.9299999999998</v>
      </c>
      <c r="I8" s="62">
        <v>46085.77</v>
      </c>
      <c r="J8" s="62">
        <v>10054.14</v>
      </c>
      <c r="K8" s="62">
        <v>20876.694783200001</v>
      </c>
      <c r="L8" s="62">
        <f>SUM(G8,K8,J8,I8,H8)</f>
        <v>74467.264783200008</v>
      </c>
      <c r="M8" s="62">
        <v>5890.56</v>
      </c>
      <c r="N8" s="62">
        <v>1984.92</v>
      </c>
      <c r="O8" s="62">
        <v>18952.66</v>
      </c>
      <c r="P8" s="62">
        <v>20000</v>
      </c>
      <c r="Q8" s="62">
        <f t="shared" si="0"/>
        <v>121295.40478320001</v>
      </c>
      <c r="R8" s="70">
        <v>4</v>
      </c>
      <c r="S8" s="70">
        <v>2</v>
      </c>
      <c r="T8" s="70">
        <v>2</v>
      </c>
      <c r="U8" s="1"/>
    </row>
    <row r="9" spans="1:21" x14ac:dyDescent="0.25">
      <c r="A9" s="57" t="s">
        <v>10</v>
      </c>
      <c r="B9" s="90" t="s">
        <v>179</v>
      </c>
      <c r="C9" s="90"/>
      <c r="D9" s="29">
        <v>320.86</v>
      </c>
      <c r="E9" s="30">
        <v>5.777E-3</v>
      </c>
      <c r="F9" s="62">
        <v>-4.03</v>
      </c>
      <c r="G9" s="62">
        <v>-409.94</v>
      </c>
      <c r="H9" s="62">
        <v>-2705.94</v>
      </c>
      <c r="I9" s="62">
        <v>56327.44</v>
      </c>
      <c r="J9" s="62">
        <v>12288.49</v>
      </c>
      <c r="K9" s="62">
        <v>25519.396056400001</v>
      </c>
      <c r="L9" s="62">
        <f>SUM(G9,K9,J9,I9,H9)</f>
        <v>91019.446056400004</v>
      </c>
      <c r="M9" s="62">
        <v>7199.62</v>
      </c>
      <c r="N9" s="62">
        <v>2426.34</v>
      </c>
      <c r="O9" s="62">
        <v>23164.53</v>
      </c>
      <c r="P9" s="62">
        <v>30000</v>
      </c>
      <c r="Q9" s="62">
        <f t="shared" si="0"/>
        <v>153809.93605640001</v>
      </c>
      <c r="R9" s="70">
        <v>5</v>
      </c>
      <c r="S9" s="70">
        <v>3</v>
      </c>
      <c r="T9" s="70">
        <v>2</v>
      </c>
      <c r="U9" s="1"/>
    </row>
    <row r="10" spans="1:21" x14ac:dyDescent="0.25">
      <c r="A10" s="57" t="s">
        <v>18</v>
      </c>
      <c r="B10" s="90" t="s">
        <v>288</v>
      </c>
      <c r="C10" s="90"/>
      <c r="D10" s="29">
        <v>406.03</v>
      </c>
      <c r="E10" s="30">
        <v>7.3109999999999998E-3</v>
      </c>
      <c r="F10" s="62">
        <v>-5.0999999999999996</v>
      </c>
      <c r="G10" s="62">
        <v>-518.76</v>
      </c>
      <c r="H10" s="62">
        <v>-3424.21</v>
      </c>
      <c r="I10" s="62">
        <v>71279.16</v>
      </c>
      <c r="J10" s="62">
        <v>15550.38</v>
      </c>
      <c r="K10" s="62">
        <v>32295.707905200001</v>
      </c>
      <c r="L10" s="62">
        <f t="shared" ref="L10:L36" si="1">SUM(K10,J10,I10,H10,G10)</f>
        <v>115182.2779052</v>
      </c>
      <c r="M10" s="62">
        <v>9110.7099999999991</v>
      </c>
      <c r="N10" s="62">
        <v>3070.62</v>
      </c>
      <c r="O10" s="62">
        <v>29313.39</v>
      </c>
      <c r="P10" s="62">
        <v>40000</v>
      </c>
      <c r="Q10" s="62">
        <f t="shared" si="0"/>
        <v>196676.9979052</v>
      </c>
      <c r="R10" s="70">
        <v>7</v>
      </c>
      <c r="S10" s="70">
        <v>4</v>
      </c>
      <c r="T10" s="70">
        <v>3</v>
      </c>
      <c r="U10" s="1"/>
    </row>
    <row r="11" spans="1:21" x14ac:dyDescent="0.25">
      <c r="A11" s="57" t="s">
        <v>19</v>
      </c>
      <c r="B11" s="90" t="s">
        <v>180</v>
      </c>
      <c r="C11" s="90"/>
      <c r="D11" s="29">
        <v>212.35</v>
      </c>
      <c r="E11" s="30">
        <v>3.823E-3</v>
      </c>
      <c r="F11" s="62">
        <v>-2.67</v>
      </c>
      <c r="G11" s="62">
        <v>-271.31</v>
      </c>
      <c r="H11" s="62">
        <v>-1790.83</v>
      </c>
      <c r="I11" s="62">
        <v>37278.35</v>
      </c>
      <c r="J11" s="62">
        <v>8132.7</v>
      </c>
      <c r="K11" s="62">
        <v>16887.7706636</v>
      </c>
      <c r="L11" s="62">
        <f t="shared" si="1"/>
        <v>60236.680663599996</v>
      </c>
      <c r="M11" s="62">
        <v>4764.82</v>
      </c>
      <c r="N11" s="62">
        <v>1605.6599999999999</v>
      </c>
      <c r="O11" s="62">
        <v>15330.64</v>
      </c>
      <c r="P11" s="62">
        <v>20000</v>
      </c>
      <c r="Q11" s="62">
        <f t="shared" si="0"/>
        <v>101937.80066359999</v>
      </c>
      <c r="R11" s="70">
        <v>3</v>
      </c>
      <c r="S11" s="70">
        <v>2</v>
      </c>
      <c r="T11" s="70">
        <v>1</v>
      </c>
      <c r="U11" s="1"/>
    </row>
    <row r="12" spans="1:21" x14ac:dyDescent="0.25">
      <c r="A12" s="57" t="s">
        <v>20</v>
      </c>
      <c r="B12" s="90" t="s">
        <v>181</v>
      </c>
      <c r="C12" s="90"/>
      <c r="D12" s="29">
        <v>177.35</v>
      </c>
      <c r="E12" s="30">
        <v>3.1930000000000001E-3</v>
      </c>
      <c r="F12" s="62">
        <v>-2.23</v>
      </c>
      <c r="G12" s="62">
        <v>-226.59</v>
      </c>
      <c r="H12" s="62">
        <v>-1495.06</v>
      </c>
      <c r="I12" s="62">
        <v>31134.05</v>
      </c>
      <c r="J12" s="62">
        <v>6792.25</v>
      </c>
      <c r="K12" s="62">
        <v>14104.800347599999</v>
      </c>
      <c r="L12" s="62">
        <f t="shared" si="1"/>
        <v>50309.45034760001</v>
      </c>
      <c r="M12" s="62">
        <v>3979.47</v>
      </c>
      <c r="N12" s="62">
        <v>1341.06</v>
      </c>
      <c r="O12" s="62">
        <v>12803.81</v>
      </c>
      <c r="P12" s="62">
        <v>20000</v>
      </c>
      <c r="Q12" s="62">
        <f t="shared" ref="Q12:Q26" si="2">SUM(L12:P12)</f>
        <v>88433.790347600006</v>
      </c>
      <c r="R12" s="70">
        <v>3</v>
      </c>
      <c r="S12" s="70">
        <v>2</v>
      </c>
      <c r="T12" s="70">
        <v>1</v>
      </c>
      <c r="U12" s="1"/>
    </row>
    <row r="13" spans="1:21" x14ac:dyDescent="0.25">
      <c r="A13" s="57" t="s">
        <v>21</v>
      </c>
      <c r="B13" s="90" t="s">
        <v>182</v>
      </c>
      <c r="C13" s="90"/>
      <c r="D13" s="29">
        <v>256.69</v>
      </c>
      <c r="E13" s="30">
        <v>4.6210000000000001E-3</v>
      </c>
      <c r="F13" s="62">
        <v>-3.23</v>
      </c>
      <c r="G13" s="62">
        <v>-327.96</v>
      </c>
      <c r="H13" s="62">
        <v>-2164.77</v>
      </c>
      <c r="I13" s="62">
        <v>45062.31</v>
      </c>
      <c r="J13" s="62">
        <v>9830.86</v>
      </c>
      <c r="K13" s="62">
        <v>20412.866397200003</v>
      </c>
      <c r="L13" s="62">
        <f t="shared" si="1"/>
        <v>72813.306397199995</v>
      </c>
      <c r="M13" s="62">
        <v>5759.74</v>
      </c>
      <c r="N13" s="62">
        <v>1940.82</v>
      </c>
      <c r="O13" s="62">
        <v>18531.77</v>
      </c>
      <c r="P13" s="62">
        <v>20000</v>
      </c>
      <c r="Q13" s="62">
        <f t="shared" si="2"/>
        <v>119045.63639720001</v>
      </c>
      <c r="R13" s="70">
        <v>4</v>
      </c>
      <c r="S13" s="70">
        <v>2</v>
      </c>
      <c r="T13" s="70">
        <v>2</v>
      </c>
      <c r="U13" s="1"/>
    </row>
    <row r="14" spans="1:21" x14ac:dyDescent="0.25">
      <c r="A14" s="57" t="s">
        <v>22</v>
      </c>
      <c r="B14" s="90" t="s">
        <v>183</v>
      </c>
      <c r="C14" s="90"/>
      <c r="D14" s="29">
        <v>210.02</v>
      </c>
      <c r="E14" s="30">
        <v>3.7810000000000001E-3</v>
      </c>
      <c r="F14" s="62">
        <v>-2.64</v>
      </c>
      <c r="G14" s="62">
        <v>-268.33</v>
      </c>
      <c r="H14" s="62">
        <v>-1771.18</v>
      </c>
      <c r="I14" s="62">
        <v>36869.32</v>
      </c>
      <c r="J14" s="62">
        <v>8043.47</v>
      </c>
      <c r="K14" s="62">
        <v>16702.239309200002</v>
      </c>
      <c r="L14" s="62">
        <f t="shared" si="1"/>
        <v>59575.519309200004</v>
      </c>
      <c r="M14" s="62">
        <v>4712.54</v>
      </c>
      <c r="N14" s="62">
        <v>1588.02</v>
      </c>
      <c r="O14" s="62">
        <v>15162.42</v>
      </c>
      <c r="P14" s="62">
        <v>20000</v>
      </c>
      <c r="Q14" s="62">
        <f t="shared" si="2"/>
        <v>101038.49930920001</v>
      </c>
      <c r="R14" s="70">
        <v>3</v>
      </c>
      <c r="S14" s="70">
        <v>2</v>
      </c>
      <c r="T14" s="70">
        <v>1</v>
      </c>
      <c r="U14" s="1"/>
    </row>
    <row r="15" spans="1:21" x14ac:dyDescent="0.25">
      <c r="A15" s="57" t="s">
        <v>23</v>
      </c>
      <c r="B15" s="58" t="s">
        <v>184</v>
      </c>
      <c r="C15" s="58"/>
      <c r="D15" s="29">
        <v>262.52</v>
      </c>
      <c r="E15" s="30">
        <v>4.7260000000000002E-3</v>
      </c>
      <c r="F15" s="62">
        <v>-3.3</v>
      </c>
      <c r="G15" s="62">
        <v>-335.41</v>
      </c>
      <c r="H15" s="62">
        <v>-2213.9299999999998</v>
      </c>
      <c r="I15" s="62">
        <v>46085.77</v>
      </c>
      <c r="J15" s="62">
        <v>10054.14</v>
      </c>
      <c r="K15" s="62">
        <v>20876.694783200001</v>
      </c>
      <c r="L15" s="62">
        <f t="shared" si="1"/>
        <v>74467.264783199993</v>
      </c>
      <c r="M15" s="62">
        <v>5890.56</v>
      </c>
      <c r="N15" s="62">
        <v>1984.92</v>
      </c>
      <c r="O15" s="62">
        <v>18952.66</v>
      </c>
      <c r="P15" s="62">
        <v>20000</v>
      </c>
      <c r="Q15" s="62">
        <f t="shared" si="2"/>
        <v>121295.40478319999</v>
      </c>
      <c r="R15" s="70">
        <v>4</v>
      </c>
      <c r="S15" s="70">
        <v>2</v>
      </c>
      <c r="T15" s="70">
        <v>2</v>
      </c>
      <c r="U15" s="1"/>
    </row>
    <row r="16" spans="1:21" x14ac:dyDescent="0.25">
      <c r="A16" s="57" t="s">
        <v>24</v>
      </c>
      <c r="B16" s="90" t="s">
        <v>289</v>
      </c>
      <c r="C16" s="90"/>
      <c r="D16" s="29">
        <v>187.85</v>
      </c>
      <c r="E16" s="30">
        <v>3.382E-3</v>
      </c>
      <c r="F16" s="62">
        <v>-2.36</v>
      </c>
      <c r="G16" s="62">
        <v>-240</v>
      </c>
      <c r="H16" s="62">
        <v>-1584.21</v>
      </c>
      <c r="I16" s="62">
        <v>32977.339999999997</v>
      </c>
      <c r="J16" s="62">
        <v>7194.39</v>
      </c>
      <c r="K16" s="62">
        <v>14939.691442400001</v>
      </c>
      <c r="L16" s="62">
        <f t="shared" si="1"/>
        <v>53287.211442399996</v>
      </c>
      <c r="M16" s="62">
        <v>4215.08</v>
      </c>
      <c r="N16" s="62">
        <v>1420.44</v>
      </c>
      <c r="O16" s="62">
        <v>13561.85</v>
      </c>
      <c r="P16" s="62">
        <v>20000</v>
      </c>
      <c r="Q16" s="62">
        <f t="shared" si="2"/>
        <v>92484.581442399998</v>
      </c>
      <c r="R16" s="70">
        <v>3</v>
      </c>
      <c r="S16" s="70">
        <v>2</v>
      </c>
      <c r="T16" s="70">
        <v>1</v>
      </c>
      <c r="U16" s="1"/>
    </row>
    <row r="17" spans="1:21" x14ac:dyDescent="0.25">
      <c r="A17" s="57" t="s">
        <v>25</v>
      </c>
      <c r="B17" s="90" t="s">
        <v>185</v>
      </c>
      <c r="C17" s="90"/>
      <c r="D17" s="29">
        <v>212.35</v>
      </c>
      <c r="E17" s="30">
        <v>3.823E-3</v>
      </c>
      <c r="F17" s="62">
        <v>-2.67</v>
      </c>
      <c r="G17" s="62">
        <v>-271.31</v>
      </c>
      <c r="H17" s="62">
        <v>-1790.83</v>
      </c>
      <c r="I17" s="62">
        <v>37278.35</v>
      </c>
      <c r="J17" s="62">
        <v>8132.7</v>
      </c>
      <c r="K17" s="62">
        <v>16887.7706636</v>
      </c>
      <c r="L17" s="62">
        <f t="shared" si="1"/>
        <v>60236.680663599996</v>
      </c>
      <c r="M17" s="62">
        <v>4764.82</v>
      </c>
      <c r="N17" s="62">
        <v>1605.6599999999999</v>
      </c>
      <c r="O17" s="62">
        <v>15330.64</v>
      </c>
      <c r="P17" s="62">
        <v>20000</v>
      </c>
      <c r="Q17" s="62">
        <f t="shared" si="2"/>
        <v>101937.80066359999</v>
      </c>
      <c r="R17" s="70">
        <v>3</v>
      </c>
      <c r="S17" s="70">
        <v>2</v>
      </c>
      <c r="T17" s="70">
        <v>1</v>
      </c>
      <c r="U17" s="1"/>
    </row>
    <row r="18" spans="1:21" x14ac:dyDescent="0.25">
      <c r="A18" s="57" t="s">
        <v>26</v>
      </c>
      <c r="B18" s="90" t="s">
        <v>290</v>
      </c>
      <c r="C18" s="90"/>
      <c r="D18" s="29">
        <v>278.86</v>
      </c>
      <c r="E18" s="30">
        <v>5.0210000000000003E-3</v>
      </c>
      <c r="F18" s="62">
        <v>-3.5</v>
      </c>
      <c r="G18" s="62">
        <v>-356.26</v>
      </c>
      <c r="H18" s="62">
        <v>-2351.73</v>
      </c>
      <c r="I18" s="62">
        <v>48954.28</v>
      </c>
      <c r="J18" s="62">
        <v>10679.94</v>
      </c>
      <c r="K18" s="62">
        <v>22179.831677200003</v>
      </c>
      <c r="L18" s="62">
        <f t="shared" si="1"/>
        <v>79106.061677200021</v>
      </c>
      <c r="M18" s="62">
        <v>6257.21</v>
      </c>
      <c r="N18" s="62">
        <v>2108.8200000000002</v>
      </c>
      <c r="O18" s="62">
        <v>20132.330000000002</v>
      </c>
      <c r="P18" s="62">
        <v>30000</v>
      </c>
      <c r="Q18" s="62">
        <f t="shared" si="2"/>
        <v>137604.42167720004</v>
      </c>
      <c r="R18" s="70">
        <v>4</v>
      </c>
      <c r="S18" s="70">
        <v>3</v>
      </c>
      <c r="T18" s="70">
        <v>1</v>
      </c>
      <c r="U18" s="1"/>
    </row>
    <row r="19" spans="1:21" x14ac:dyDescent="0.25">
      <c r="A19" s="57" t="s">
        <v>27</v>
      </c>
      <c r="B19" s="90" t="s">
        <v>186</v>
      </c>
      <c r="C19" s="90"/>
      <c r="D19" s="29">
        <v>214.68</v>
      </c>
      <c r="E19" s="30">
        <v>3.8649999999999999E-3</v>
      </c>
      <c r="F19" s="62">
        <v>-2.7</v>
      </c>
      <c r="G19" s="62">
        <v>-274.27999999999997</v>
      </c>
      <c r="H19" s="62">
        <v>-1810.48</v>
      </c>
      <c r="I19" s="62">
        <v>37687.39</v>
      </c>
      <c r="J19" s="62">
        <v>8221.94</v>
      </c>
      <c r="K19" s="62">
        <v>17073.302018000002</v>
      </c>
      <c r="L19" s="62">
        <f t="shared" si="1"/>
        <v>60897.872018000002</v>
      </c>
      <c r="M19" s="62">
        <v>4817.1000000000004</v>
      </c>
      <c r="N19" s="62">
        <v>1623.3</v>
      </c>
      <c r="O19" s="62">
        <v>15498.85</v>
      </c>
      <c r="P19" s="62">
        <v>20000</v>
      </c>
      <c r="Q19" s="62">
        <f t="shared" si="2"/>
        <v>102837.12201800001</v>
      </c>
      <c r="R19" s="70">
        <v>3</v>
      </c>
      <c r="S19" s="70">
        <v>2</v>
      </c>
      <c r="T19" s="70">
        <v>1</v>
      </c>
      <c r="U19" s="1"/>
    </row>
    <row r="20" spans="1:21" x14ac:dyDescent="0.25">
      <c r="A20" s="57" t="s">
        <v>11</v>
      </c>
      <c r="B20" s="90" t="s">
        <v>187</v>
      </c>
      <c r="C20" s="90"/>
      <c r="D20" s="29">
        <v>406.03</v>
      </c>
      <c r="E20" s="30">
        <v>7.3109999999999998E-3</v>
      </c>
      <c r="F20" s="62">
        <v>-5.0999999999999996</v>
      </c>
      <c r="G20" s="62">
        <v>-518.76</v>
      </c>
      <c r="H20" s="62">
        <v>-3424.21</v>
      </c>
      <c r="I20" s="62">
        <v>71279.17</v>
      </c>
      <c r="J20" s="62">
        <v>15550.38</v>
      </c>
      <c r="K20" s="62">
        <v>32295.707905200001</v>
      </c>
      <c r="L20" s="62">
        <f t="shared" si="1"/>
        <v>115182.28790520001</v>
      </c>
      <c r="M20" s="62">
        <v>9110.7099999999991</v>
      </c>
      <c r="N20" s="62">
        <v>3070.62</v>
      </c>
      <c r="O20" s="62">
        <v>29313.39</v>
      </c>
      <c r="P20" s="62">
        <v>40000</v>
      </c>
      <c r="Q20" s="62">
        <f t="shared" si="2"/>
        <v>196677.00790520001</v>
      </c>
      <c r="R20" s="70">
        <v>7</v>
      </c>
      <c r="S20" s="70">
        <v>4</v>
      </c>
      <c r="T20" s="70">
        <v>3</v>
      </c>
      <c r="U20" s="1"/>
    </row>
    <row r="21" spans="1:21" x14ac:dyDescent="0.25">
      <c r="A21" s="57" t="s">
        <v>17</v>
      </c>
      <c r="B21" s="90" t="s">
        <v>188</v>
      </c>
      <c r="C21" s="90"/>
      <c r="D21" s="29">
        <v>212.35</v>
      </c>
      <c r="E21" s="30">
        <v>3.823E-3</v>
      </c>
      <c r="F21" s="62">
        <v>-2.67</v>
      </c>
      <c r="G21" s="62">
        <v>-271.31</v>
      </c>
      <c r="H21" s="62">
        <v>-1790.83</v>
      </c>
      <c r="I21" s="62">
        <v>37278.35</v>
      </c>
      <c r="J21" s="62">
        <v>8132.7</v>
      </c>
      <c r="K21" s="62">
        <v>16887.7706636</v>
      </c>
      <c r="L21" s="62">
        <f t="shared" si="1"/>
        <v>60236.680663599996</v>
      </c>
      <c r="M21" s="62">
        <v>4764.82</v>
      </c>
      <c r="N21" s="62">
        <v>1605.6599999999999</v>
      </c>
      <c r="O21" s="62">
        <v>15330.64</v>
      </c>
      <c r="P21" s="62">
        <v>20000</v>
      </c>
      <c r="Q21" s="62">
        <f t="shared" si="2"/>
        <v>101937.80066359999</v>
      </c>
      <c r="R21" s="70">
        <v>3</v>
      </c>
      <c r="S21" s="70">
        <v>2</v>
      </c>
      <c r="T21" s="70">
        <v>1</v>
      </c>
      <c r="U21" s="1"/>
    </row>
    <row r="22" spans="1:21" x14ac:dyDescent="0.25">
      <c r="A22" s="57" t="s">
        <v>16</v>
      </c>
      <c r="B22" s="90" t="s">
        <v>189</v>
      </c>
      <c r="C22" s="90"/>
      <c r="D22" s="29">
        <v>177.35</v>
      </c>
      <c r="E22" s="30">
        <v>3.1930000000000001E-3</v>
      </c>
      <c r="F22" s="62">
        <v>-2.23</v>
      </c>
      <c r="G22" s="62">
        <v>-226.59</v>
      </c>
      <c r="H22" s="62">
        <v>-1495.66</v>
      </c>
      <c r="I22" s="62">
        <v>31134.05</v>
      </c>
      <c r="J22" s="62">
        <v>6792.25</v>
      </c>
      <c r="K22" s="62">
        <v>14104.800347599999</v>
      </c>
      <c r="L22" s="62">
        <f t="shared" si="1"/>
        <v>50308.850347600004</v>
      </c>
      <c r="M22" s="62">
        <v>3979.47</v>
      </c>
      <c r="N22" s="62">
        <v>1341.06</v>
      </c>
      <c r="O22" s="62">
        <v>12803.81</v>
      </c>
      <c r="P22" s="62">
        <v>20000</v>
      </c>
      <c r="Q22" s="62">
        <f t="shared" si="2"/>
        <v>88433.190347600001</v>
      </c>
      <c r="R22" s="70">
        <v>3</v>
      </c>
      <c r="S22" s="70">
        <v>2</v>
      </c>
      <c r="T22" s="70">
        <v>1</v>
      </c>
      <c r="U22" s="1"/>
    </row>
    <row r="23" spans="1:21" x14ac:dyDescent="0.25">
      <c r="A23" s="57" t="s">
        <v>15</v>
      </c>
      <c r="B23" s="90" t="s">
        <v>190</v>
      </c>
      <c r="C23" s="90"/>
      <c r="D23" s="29">
        <v>256.69</v>
      </c>
      <c r="E23" s="30">
        <v>4.6210000000000001E-3</v>
      </c>
      <c r="F23" s="62">
        <v>-3.23</v>
      </c>
      <c r="G23" s="62">
        <v>-327.96</v>
      </c>
      <c r="H23" s="62">
        <v>-2164.77</v>
      </c>
      <c r="I23" s="62">
        <v>45062.31</v>
      </c>
      <c r="J23" s="62">
        <v>9830.86</v>
      </c>
      <c r="K23" s="62">
        <v>20412.866397200003</v>
      </c>
      <c r="L23" s="62">
        <f t="shared" si="1"/>
        <v>72813.306397199995</v>
      </c>
      <c r="M23" s="62">
        <v>5759.74</v>
      </c>
      <c r="N23" s="62">
        <v>1940.82</v>
      </c>
      <c r="O23" s="62">
        <v>18531.77</v>
      </c>
      <c r="P23" s="62">
        <v>20000</v>
      </c>
      <c r="Q23" s="62">
        <f t="shared" si="2"/>
        <v>119045.63639720001</v>
      </c>
      <c r="R23" s="70">
        <v>4</v>
      </c>
      <c r="S23" s="70">
        <v>2</v>
      </c>
      <c r="T23" s="70">
        <v>2</v>
      </c>
      <c r="U23" s="1"/>
    </row>
    <row r="24" spans="1:21" x14ac:dyDescent="0.25">
      <c r="A24" s="57" t="s">
        <v>14</v>
      </c>
      <c r="B24" s="90" t="s">
        <v>291</v>
      </c>
      <c r="C24" s="90"/>
      <c r="D24" s="29">
        <v>210.02</v>
      </c>
      <c r="E24" s="30">
        <v>3.7810000000000001E-3</v>
      </c>
      <c r="F24" s="62">
        <v>-2.64</v>
      </c>
      <c r="G24" s="62">
        <v>-268.33</v>
      </c>
      <c r="H24" s="62">
        <v>-1771.18</v>
      </c>
      <c r="I24" s="62">
        <v>36869.32</v>
      </c>
      <c r="J24" s="62">
        <v>8043.47</v>
      </c>
      <c r="K24" s="62">
        <v>16702.239309200002</v>
      </c>
      <c r="L24" s="62">
        <f t="shared" si="1"/>
        <v>59575.519309200004</v>
      </c>
      <c r="M24" s="62">
        <v>4712.54</v>
      </c>
      <c r="N24" s="62">
        <v>1588.02</v>
      </c>
      <c r="O24" s="62">
        <v>15162.42</v>
      </c>
      <c r="P24" s="62">
        <v>20000</v>
      </c>
      <c r="Q24" s="62">
        <f t="shared" si="2"/>
        <v>101038.49930920001</v>
      </c>
      <c r="R24" s="70">
        <v>3</v>
      </c>
      <c r="S24" s="70">
        <v>2</v>
      </c>
      <c r="T24" s="70">
        <v>1</v>
      </c>
      <c r="U24" s="1"/>
    </row>
    <row r="25" spans="1:21" x14ac:dyDescent="0.25">
      <c r="A25" s="57" t="s">
        <v>13</v>
      </c>
      <c r="B25" s="90" t="s">
        <v>191</v>
      </c>
      <c r="C25" s="90"/>
      <c r="D25" s="29">
        <v>262.52</v>
      </c>
      <c r="E25" s="30">
        <v>4.7260000000000002E-3</v>
      </c>
      <c r="F25" s="62">
        <v>-3.3</v>
      </c>
      <c r="G25" s="62">
        <v>-335.41</v>
      </c>
      <c r="H25" s="62">
        <v>-2213.9299999999998</v>
      </c>
      <c r="I25" s="62">
        <v>46065.77</v>
      </c>
      <c r="J25" s="62">
        <v>10054.14</v>
      </c>
      <c r="K25" s="62">
        <v>20876.694783200001</v>
      </c>
      <c r="L25" s="62">
        <f t="shared" si="1"/>
        <v>74447.264783199993</v>
      </c>
      <c r="M25" s="62">
        <v>5890.56</v>
      </c>
      <c r="N25" s="62">
        <v>1984.92</v>
      </c>
      <c r="O25" s="62">
        <v>18952.66</v>
      </c>
      <c r="P25" s="62">
        <v>20000</v>
      </c>
      <c r="Q25" s="62">
        <f t="shared" si="2"/>
        <v>121275.40478319999</v>
      </c>
      <c r="R25" s="70">
        <v>4</v>
      </c>
      <c r="S25" s="70">
        <v>2</v>
      </c>
      <c r="T25" s="70">
        <v>2</v>
      </c>
      <c r="U25" s="1"/>
    </row>
    <row r="26" spans="1:21" x14ac:dyDescent="0.25">
      <c r="A26" s="57" t="s">
        <v>12</v>
      </c>
      <c r="B26" s="90" t="s">
        <v>192</v>
      </c>
      <c r="C26" s="90"/>
      <c r="D26" s="29">
        <v>187.85</v>
      </c>
      <c r="E26" s="30">
        <v>3.382E-3</v>
      </c>
      <c r="F26" s="62">
        <v>-2.36</v>
      </c>
      <c r="G26" s="62">
        <v>-240</v>
      </c>
      <c r="H26" s="62">
        <v>-1584.21</v>
      </c>
      <c r="I26" s="62">
        <v>32977.339999999997</v>
      </c>
      <c r="J26" s="62">
        <v>7194.39</v>
      </c>
      <c r="K26" s="62">
        <v>14939.691442400001</v>
      </c>
      <c r="L26" s="62">
        <f t="shared" si="1"/>
        <v>53287.211442399996</v>
      </c>
      <c r="M26" s="62">
        <v>4215.08</v>
      </c>
      <c r="N26" s="62">
        <v>1420.44</v>
      </c>
      <c r="O26" s="62">
        <v>13561.85</v>
      </c>
      <c r="P26" s="62">
        <v>20000</v>
      </c>
      <c r="Q26" s="62">
        <f t="shared" si="2"/>
        <v>92484.581442399998</v>
      </c>
      <c r="R26" s="70">
        <v>3</v>
      </c>
      <c r="S26" s="70">
        <v>2</v>
      </c>
      <c r="T26" s="70">
        <v>1</v>
      </c>
      <c r="U26" s="1"/>
    </row>
    <row r="27" spans="1:21" x14ac:dyDescent="0.25">
      <c r="A27" s="57" t="s">
        <v>28</v>
      </c>
      <c r="B27" s="90" t="s">
        <v>193</v>
      </c>
      <c r="C27" s="90"/>
      <c r="D27" s="29">
        <v>212.35</v>
      </c>
      <c r="E27" s="30">
        <v>3.823E-3</v>
      </c>
      <c r="F27" s="62">
        <v>-2.67</v>
      </c>
      <c r="G27" s="62">
        <v>-271.31</v>
      </c>
      <c r="H27" s="62">
        <v>-1790.83</v>
      </c>
      <c r="I27" s="62">
        <v>37278.35</v>
      </c>
      <c r="J27" s="62">
        <v>8132.7</v>
      </c>
      <c r="K27" s="62">
        <v>16887.7706636</v>
      </c>
      <c r="L27" s="62">
        <f t="shared" si="1"/>
        <v>60236.680663599996</v>
      </c>
      <c r="M27" s="62">
        <v>4764.82</v>
      </c>
      <c r="N27" s="62">
        <v>1605.6599999999999</v>
      </c>
      <c r="O27" s="62">
        <v>15330.64</v>
      </c>
      <c r="P27" s="62">
        <v>20000</v>
      </c>
      <c r="Q27" s="62">
        <f t="shared" ref="Q27:Q70" si="3">SUM(L27:P27)</f>
        <v>101937.80066359999</v>
      </c>
      <c r="R27" s="70">
        <v>3</v>
      </c>
      <c r="S27" s="70">
        <v>2</v>
      </c>
      <c r="T27" s="70">
        <v>1</v>
      </c>
      <c r="U27" s="1"/>
    </row>
    <row r="28" spans="1:21" x14ac:dyDescent="0.25">
      <c r="A28" s="57" t="s">
        <v>29</v>
      </c>
      <c r="B28" s="90" t="s">
        <v>292</v>
      </c>
      <c r="C28" s="90"/>
      <c r="D28" s="29">
        <v>278.86</v>
      </c>
      <c r="E28" s="30">
        <v>5.0210000000000003E-3</v>
      </c>
      <c r="F28" s="62">
        <v>-3.5</v>
      </c>
      <c r="G28" s="62">
        <v>-356.28</v>
      </c>
      <c r="H28" s="62">
        <v>-2351.73</v>
      </c>
      <c r="I28" s="62">
        <v>48954.28</v>
      </c>
      <c r="J28" s="62">
        <v>10679.94</v>
      </c>
      <c r="K28" s="62">
        <v>22179.831677200003</v>
      </c>
      <c r="L28" s="62">
        <f t="shared" si="1"/>
        <v>79106.041677200017</v>
      </c>
      <c r="M28" s="62">
        <v>6257.21</v>
      </c>
      <c r="N28" s="62">
        <v>2108.8200000000002</v>
      </c>
      <c r="O28" s="62">
        <v>20132.330000000002</v>
      </c>
      <c r="P28" s="62">
        <v>30000</v>
      </c>
      <c r="Q28" s="62">
        <f t="shared" si="3"/>
        <v>137604.40167720005</v>
      </c>
      <c r="R28" s="70">
        <v>4</v>
      </c>
      <c r="S28" s="70">
        <v>3</v>
      </c>
      <c r="T28" s="70">
        <v>1</v>
      </c>
      <c r="U28" s="1"/>
    </row>
    <row r="29" spans="1:21" x14ac:dyDescent="0.25">
      <c r="A29" s="57" t="s">
        <v>30</v>
      </c>
      <c r="B29" s="90" t="s">
        <v>194</v>
      </c>
      <c r="C29" s="90"/>
      <c r="D29" s="29">
        <v>214.68</v>
      </c>
      <c r="E29" s="30">
        <v>3.8649999999999999E-3</v>
      </c>
      <c r="F29" s="62">
        <v>-2.7</v>
      </c>
      <c r="G29" s="62">
        <v>-274.27999999999997</v>
      </c>
      <c r="H29" s="62">
        <v>-1810.48</v>
      </c>
      <c r="I29" s="62">
        <v>37687.39</v>
      </c>
      <c r="J29" s="62">
        <v>8221.94</v>
      </c>
      <c r="K29" s="62">
        <v>17073.302018000002</v>
      </c>
      <c r="L29" s="62">
        <f t="shared" si="1"/>
        <v>60897.872018000002</v>
      </c>
      <c r="M29" s="62">
        <v>4817.1000000000004</v>
      </c>
      <c r="N29" s="62">
        <v>1623.3</v>
      </c>
      <c r="O29" s="62">
        <v>15498.85</v>
      </c>
      <c r="P29" s="62">
        <v>20000</v>
      </c>
      <c r="Q29" s="62">
        <f t="shared" si="3"/>
        <v>102837.12201800001</v>
      </c>
      <c r="R29" s="70">
        <v>3</v>
      </c>
      <c r="S29" s="70">
        <v>2</v>
      </c>
      <c r="T29" s="70">
        <v>1</v>
      </c>
      <c r="U29" s="1"/>
    </row>
    <row r="30" spans="1:21" x14ac:dyDescent="0.25">
      <c r="A30" s="57" t="s">
        <v>36</v>
      </c>
      <c r="B30" s="90" t="s">
        <v>195</v>
      </c>
      <c r="C30" s="90"/>
      <c r="D30" s="29">
        <v>406.03</v>
      </c>
      <c r="E30" s="30">
        <v>7.3099999999999997E-3</v>
      </c>
      <c r="F30" s="62">
        <v>-5.0999999999999996</v>
      </c>
      <c r="G30" s="62">
        <v>-518.76</v>
      </c>
      <c r="H30" s="62">
        <v>-3424.21</v>
      </c>
      <c r="I30" s="62">
        <v>71279.17</v>
      </c>
      <c r="J30" s="62">
        <v>15550.38</v>
      </c>
      <c r="K30" s="62">
        <v>32291.290492</v>
      </c>
      <c r="L30" s="62">
        <f t="shared" si="1"/>
        <v>115177.87049199999</v>
      </c>
      <c r="M30" s="62">
        <v>9110.7099999999991</v>
      </c>
      <c r="N30" s="62">
        <v>3070.2</v>
      </c>
      <c r="O30" s="62">
        <v>29313.39</v>
      </c>
      <c r="P30" s="62">
        <v>40000</v>
      </c>
      <c r="Q30" s="62">
        <f t="shared" si="3"/>
        <v>196672.17049199998</v>
      </c>
      <c r="R30" s="70">
        <v>6</v>
      </c>
      <c r="S30" s="70">
        <v>4</v>
      </c>
      <c r="T30" s="70">
        <v>2</v>
      </c>
      <c r="U30" s="1"/>
    </row>
    <row r="31" spans="1:21" x14ac:dyDescent="0.25">
      <c r="A31" s="57" t="s">
        <v>31</v>
      </c>
      <c r="B31" s="90" t="s">
        <v>285</v>
      </c>
      <c r="C31" s="90"/>
      <c r="D31" s="29">
        <v>212.33</v>
      </c>
      <c r="E31" s="30">
        <v>3.823E-3</v>
      </c>
      <c r="F31" s="62">
        <v>-14.41</v>
      </c>
      <c r="G31" s="62">
        <v>-1465.11</v>
      </c>
      <c r="H31" s="62">
        <v>-6490.42</v>
      </c>
      <c r="I31" s="62">
        <v>-25142.93</v>
      </c>
      <c r="J31" s="62">
        <v>7989.09</v>
      </c>
      <c r="K31" s="62">
        <v>16887.7706636</v>
      </c>
      <c r="L31" s="62">
        <f t="shared" si="1"/>
        <v>-8221.5993364000005</v>
      </c>
      <c r="M31" s="62">
        <v>4680.68</v>
      </c>
      <c r="N31" s="62">
        <v>1605.6599999999999</v>
      </c>
      <c r="O31" s="62">
        <v>15059.92</v>
      </c>
      <c r="P31" s="62">
        <v>20000</v>
      </c>
      <c r="Q31" s="62">
        <f t="shared" si="3"/>
        <v>33124.6606636</v>
      </c>
      <c r="R31" s="70">
        <v>3</v>
      </c>
      <c r="S31" s="70">
        <v>2</v>
      </c>
      <c r="T31" s="70">
        <v>1</v>
      </c>
      <c r="U31" s="1"/>
    </row>
    <row r="32" spans="1:21" x14ac:dyDescent="0.25">
      <c r="A32" s="57" t="s">
        <v>37</v>
      </c>
      <c r="B32" s="90" t="s">
        <v>196</v>
      </c>
      <c r="C32" s="90"/>
      <c r="D32" s="29">
        <v>177.33</v>
      </c>
      <c r="E32" s="30">
        <v>3.1930000000000001E-3</v>
      </c>
      <c r="F32" s="62">
        <v>-12.04</v>
      </c>
      <c r="G32" s="62">
        <v>-1223.5999999999999</v>
      </c>
      <c r="H32" s="62">
        <v>-5420.56</v>
      </c>
      <c r="I32" s="62">
        <v>-20998.43</v>
      </c>
      <c r="J32" s="62">
        <v>6672.19</v>
      </c>
      <c r="K32" s="62">
        <v>14104.800347599999</v>
      </c>
      <c r="L32" s="62">
        <f t="shared" si="1"/>
        <v>-6865.5996524000002</v>
      </c>
      <c r="M32" s="62">
        <v>3909.13</v>
      </c>
      <c r="N32" s="62">
        <v>1341.06</v>
      </c>
      <c r="O32" s="62">
        <v>12577.48</v>
      </c>
      <c r="P32" s="62">
        <v>20000</v>
      </c>
      <c r="Q32" s="62">
        <f t="shared" si="3"/>
        <v>30962.070347599998</v>
      </c>
      <c r="R32" s="70">
        <v>3</v>
      </c>
      <c r="S32" s="70">
        <v>2</v>
      </c>
      <c r="T32" s="70">
        <v>1</v>
      </c>
      <c r="U32" s="1"/>
    </row>
    <row r="33" spans="1:21" x14ac:dyDescent="0.25">
      <c r="A33" s="57" t="s">
        <v>32</v>
      </c>
      <c r="B33" s="58" t="s">
        <v>197</v>
      </c>
      <c r="C33" s="58"/>
      <c r="D33" s="29">
        <v>256.66000000000003</v>
      </c>
      <c r="E33" s="30">
        <v>4.62E-3</v>
      </c>
      <c r="F33" s="62">
        <v>-17.420000000000002</v>
      </c>
      <c r="G33" s="62">
        <v>-1770.99</v>
      </c>
      <c r="H33" s="62">
        <v>-7845.49</v>
      </c>
      <c r="I33" s="62">
        <v>-30392.240000000002</v>
      </c>
      <c r="J33" s="62">
        <v>9657.0400000000009</v>
      </c>
      <c r="K33" s="62">
        <v>20408.448984000002</v>
      </c>
      <c r="L33" s="62">
        <f t="shared" si="1"/>
        <v>-9943.2310159999979</v>
      </c>
      <c r="M33" s="62">
        <v>5657.91</v>
      </c>
      <c r="N33" s="62">
        <v>1940.4</v>
      </c>
      <c r="O33" s="62">
        <v>18204.11</v>
      </c>
      <c r="P33" s="62">
        <v>20000</v>
      </c>
      <c r="Q33" s="62">
        <f t="shared" si="3"/>
        <v>35859.188984</v>
      </c>
      <c r="R33" s="70">
        <v>4</v>
      </c>
      <c r="S33" s="70">
        <v>2</v>
      </c>
      <c r="T33" s="70">
        <v>2</v>
      </c>
      <c r="U33" s="1"/>
    </row>
    <row r="34" spans="1:21" x14ac:dyDescent="0.25">
      <c r="A34" s="57" t="s">
        <v>33</v>
      </c>
      <c r="B34" s="90" t="s">
        <v>198</v>
      </c>
      <c r="C34" s="90"/>
      <c r="D34" s="29">
        <v>209.99</v>
      </c>
      <c r="E34" s="30">
        <v>3.7810000000000001E-3</v>
      </c>
      <c r="F34" s="62">
        <v>-14.25</v>
      </c>
      <c r="G34" s="62">
        <v>-1448.96</v>
      </c>
      <c r="H34" s="62">
        <v>-6418.89</v>
      </c>
      <c r="I34" s="62">
        <v>-24865.84</v>
      </c>
      <c r="J34" s="62">
        <v>7901.05</v>
      </c>
      <c r="K34" s="62">
        <v>16702.239309200002</v>
      </c>
      <c r="L34" s="62">
        <f t="shared" si="1"/>
        <v>-8130.4006907999992</v>
      </c>
      <c r="M34" s="62">
        <v>4629.1000000000004</v>
      </c>
      <c r="N34" s="62">
        <v>1588.02</v>
      </c>
      <c r="O34" s="62">
        <v>14893.95</v>
      </c>
      <c r="P34" s="62">
        <v>20000</v>
      </c>
      <c r="Q34" s="62">
        <f t="shared" si="3"/>
        <v>32980.669309200006</v>
      </c>
      <c r="R34" s="70">
        <v>3</v>
      </c>
      <c r="S34" s="70">
        <v>2</v>
      </c>
      <c r="T34" s="70">
        <v>1</v>
      </c>
      <c r="U34" s="1"/>
    </row>
    <row r="35" spans="1:21" x14ac:dyDescent="0.25">
      <c r="A35" s="57" t="s">
        <v>38</v>
      </c>
      <c r="B35" s="58" t="s">
        <v>199</v>
      </c>
      <c r="C35" s="58"/>
      <c r="D35" s="29">
        <v>262.49</v>
      </c>
      <c r="E35" s="30">
        <v>4.725E-3</v>
      </c>
      <c r="F35" s="62">
        <v>-17.82</v>
      </c>
      <c r="G35" s="62">
        <v>-1811.22</v>
      </c>
      <c r="H35" s="62">
        <v>-8023.69</v>
      </c>
      <c r="I35" s="62">
        <v>-31082.6</v>
      </c>
      <c r="J35" s="62">
        <v>9876.4</v>
      </c>
      <c r="K35" s="62">
        <v>20872.27737</v>
      </c>
      <c r="L35" s="62">
        <f t="shared" si="1"/>
        <v>-10168.832629999999</v>
      </c>
      <c r="M35" s="62">
        <v>5786.42</v>
      </c>
      <c r="N35" s="62">
        <v>1984.5</v>
      </c>
      <c r="O35" s="62">
        <v>18617.61</v>
      </c>
      <c r="P35" s="62">
        <v>20000</v>
      </c>
      <c r="Q35" s="62">
        <f t="shared" si="3"/>
        <v>36219.697370000002</v>
      </c>
      <c r="R35" s="70">
        <v>4</v>
      </c>
      <c r="S35" s="70">
        <v>2</v>
      </c>
      <c r="T35" s="70">
        <v>2</v>
      </c>
      <c r="U35" s="1"/>
    </row>
    <row r="36" spans="1:21" x14ac:dyDescent="0.25">
      <c r="A36" s="57" t="s">
        <v>39</v>
      </c>
      <c r="B36" s="90" t="s">
        <v>200</v>
      </c>
      <c r="C36" s="90"/>
      <c r="D36" s="29">
        <v>187.83</v>
      </c>
      <c r="E36" s="30">
        <v>3.382E-3</v>
      </c>
      <c r="F36" s="62">
        <v>-12.75</v>
      </c>
      <c r="G36" s="62">
        <v>-1296.05</v>
      </c>
      <c r="H36" s="62">
        <v>-5741.52</v>
      </c>
      <c r="I36" s="62">
        <v>-22241.78</v>
      </c>
      <c r="J36" s="62">
        <v>7067.28</v>
      </c>
      <c r="K36" s="62">
        <v>14939.691442400001</v>
      </c>
      <c r="L36" s="62">
        <f t="shared" si="1"/>
        <v>-7272.3785575999982</v>
      </c>
      <c r="M36" s="62">
        <v>4140.59</v>
      </c>
      <c r="N36" s="62">
        <v>1420.44</v>
      </c>
      <c r="O36" s="62">
        <v>13322.21</v>
      </c>
      <c r="P36" s="62">
        <v>20000</v>
      </c>
      <c r="Q36" s="62">
        <f t="shared" si="3"/>
        <v>31610.861442400001</v>
      </c>
      <c r="R36" s="70">
        <v>3</v>
      </c>
      <c r="S36" s="70">
        <v>2</v>
      </c>
      <c r="T36" s="70">
        <v>1</v>
      </c>
      <c r="U36" s="1"/>
    </row>
    <row r="37" spans="1:21" x14ac:dyDescent="0.25">
      <c r="A37" s="57" t="s">
        <v>34</v>
      </c>
      <c r="B37" s="90" t="s">
        <v>201</v>
      </c>
      <c r="C37" s="90"/>
      <c r="D37" s="29">
        <v>212.33</v>
      </c>
      <c r="E37" s="30">
        <v>3.823E-3</v>
      </c>
      <c r="F37" s="62">
        <v>-14.41</v>
      </c>
      <c r="G37" s="62">
        <v>-1465.11</v>
      </c>
      <c r="H37" s="62">
        <v>-6490.42</v>
      </c>
      <c r="I37" s="62">
        <v>-25142.93</v>
      </c>
      <c r="J37" s="62">
        <v>7989.09</v>
      </c>
      <c r="K37" s="62">
        <v>16887.7706636</v>
      </c>
      <c r="L37" s="62">
        <f t="shared" ref="L37:L69" si="4">SUM(K37,J37,I37,H37,G37)</f>
        <v>-8221.5993364000005</v>
      </c>
      <c r="M37" s="62">
        <v>4680.68</v>
      </c>
      <c r="N37" s="62">
        <v>1605.6599999999999</v>
      </c>
      <c r="O37" s="62">
        <v>15059.92</v>
      </c>
      <c r="P37" s="62">
        <v>20000</v>
      </c>
      <c r="Q37" s="62">
        <f t="shared" si="3"/>
        <v>33124.6606636</v>
      </c>
      <c r="R37" s="70">
        <v>3</v>
      </c>
      <c r="S37" s="70">
        <v>2</v>
      </c>
      <c r="T37" s="70">
        <v>1</v>
      </c>
      <c r="U37" s="1"/>
    </row>
    <row r="38" spans="1:21" x14ac:dyDescent="0.25">
      <c r="A38" s="57" t="s">
        <v>202</v>
      </c>
      <c r="B38" s="90" t="s">
        <v>203</v>
      </c>
      <c r="C38" s="90"/>
      <c r="D38" s="29">
        <v>278.81</v>
      </c>
      <c r="E38" s="30">
        <v>5.019E-3</v>
      </c>
      <c r="F38" s="62">
        <v>-18.920000000000002</v>
      </c>
      <c r="G38" s="62">
        <v>-1923.83</v>
      </c>
      <c r="H38" s="62">
        <v>-8522.56</v>
      </c>
      <c r="I38" s="62">
        <v>-33015.120000000003</v>
      </c>
      <c r="J38" s="62">
        <v>10490.46</v>
      </c>
      <c r="K38" s="62">
        <v>22170.996850800002</v>
      </c>
      <c r="L38" s="62">
        <f t="shared" si="4"/>
        <v>-10800.053149200001</v>
      </c>
      <c r="M38" s="62">
        <v>6146.19</v>
      </c>
      <c r="N38" s="62">
        <v>2107.98</v>
      </c>
      <c r="O38" s="62">
        <v>19775.14</v>
      </c>
      <c r="P38" s="62">
        <v>20000</v>
      </c>
      <c r="Q38" s="62">
        <f t="shared" si="3"/>
        <v>37229.256850799997</v>
      </c>
      <c r="R38" s="70">
        <v>4</v>
      </c>
      <c r="S38" s="70">
        <v>2</v>
      </c>
      <c r="T38" s="70">
        <v>2</v>
      </c>
      <c r="U38" s="1"/>
    </row>
    <row r="39" spans="1:21" x14ac:dyDescent="0.25">
      <c r="A39" s="57" t="s">
        <v>35</v>
      </c>
      <c r="B39" s="90" t="s">
        <v>204</v>
      </c>
      <c r="C39" s="90"/>
      <c r="D39" s="29">
        <v>214.65</v>
      </c>
      <c r="E39" s="30">
        <v>3.8639999999999998E-3</v>
      </c>
      <c r="F39" s="62">
        <v>-14.57</v>
      </c>
      <c r="G39" s="62">
        <v>-1481.12</v>
      </c>
      <c r="H39" s="62">
        <v>-6561.34</v>
      </c>
      <c r="I39" s="62">
        <v>-25417.65</v>
      </c>
      <c r="J39" s="62">
        <v>8076.38</v>
      </c>
      <c r="K39" s="62">
        <v>17068.884604800001</v>
      </c>
      <c r="L39" s="62">
        <f t="shared" si="4"/>
        <v>-8314.8453951999982</v>
      </c>
      <c r="M39" s="62">
        <v>4731.82</v>
      </c>
      <c r="N39" s="62">
        <v>1622.88</v>
      </c>
      <c r="O39" s="62">
        <v>15224.47</v>
      </c>
      <c r="P39" s="62">
        <v>20000</v>
      </c>
      <c r="Q39" s="62">
        <f t="shared" si="3"/>
        <v>33264.3246048</v>
      </c>
      <c r="R39" s="70">
        <v>3</v>
      </c>
      <c r="S39" s="70">
        <v>2</v>
      </c>
      <c r="T39" s="70">
        <v>1</v>
      </c>
      <c r="U39" s="1"/>
    </row>
    <row r="40" spans="1:21" x14ac:dyDescent="0.25">
      <c r="A40" s="57" t="s">
        <v>48</v>
      </c>
      <c r="B40" s="90" t="s">
        <v>205</v>
      </c>
      <c r="C40" s="90"/>
      <c r="D40" s="29">
        <v>405.97</v>
      </c>
      <c r="E40" s="30">
        <v>7.3080000000000003E-3</v>
      </c>
      <c r="F40" s="62">
        <v>-27.55</v>
      </c>
      <c r="G40" s="62">
        <v>-2801.25</v>
      </c>
      <c r="H40" s="62">
        <v>-12409.53</v>
      </c>
      <c r="I40" s="62">
        <v>-48072.7</v>
      </c>
      <c r="J40" s="62">
        <v>15274.96</v>
      </c>
      <c r="K40" s="62">
        <v>32282.455665600002</v>
      </c>
      <c r="L40" s="62">
        <f t="shared" si="4"/>
        <v>-15726.0643344</v>
      </c>
      <c r="M40" s="62">
        <v>8949.35</v>
      </c>
      <c r="N40" s="62">
        <v>3069.36</v>
      </c>
      <c r="O40" s="62">
        <v>28794.2</v>
      </c>
      <c r="P40" s="62">
        <v>40000</v>
      </c>
      <c r="Q40" s="62">
        <f t="shared" si="3"/>
        <v>65086.845665600005</v>
      </c>
      <c r="R40" s="70">
        <v>7</v>
      </c>
      <c r="S40" s="70">
        <v>4</v>
      </c>
      <c r="T40" s="70">
        <v>3</v>
      </c>
      <c r="U40" s="1"/>
    </row>
    <row r="41" spans="1:21" x14ac:dyDescent="0.25">
      <c r="A41" s="57" t="s">
        <v>47</v>
      </c>
      <c r="B41" s="90" t="s">
        <v>206</v>
      </c>
      <c r="C41" s="90"/>
      <c r="D41" s="29">
        <v>212.33</v>
      </c>
      <c r="E41" s="30">
        <v>3.823E-3</v>
      </c>
      <c r="F41" s="62">
        <v>-14.41</v>
      </c>
      <c r="G41" s="62">
        <v>-1465.11</v>
      </c>
      <c r="H41" s="62">
        <v>-6490.42</v>
      </c>
      <c r="I41" s="62">
        <v>-25142.93</v>
      </c>
      <c r="J41" s="62">
        <v>7989.09</v>
      </c>
      <c r="K41" s="62">
        <v>16887.7706636</v>
      </c>
      <c r="L41" s="62">
        <f t="shared" si="4"/>
        <v>-8221.5993364000005</v>
      </c>
      <c r="M41" s="62">
        <v>4680.68</v>
      </c>
      <c r="N41" s="62">
        <v>1605.6599999999999</v>
      </c>
      <c r="O41" s="62">
        <v>15059.92</v>
      </c>
      <c r="P41" s="62">
        <v>20000</v>
      </c>
      <c r="Q41" s="62">
        <f t="shared" si="3"/>
        <v>33124.6606636</v>
      </c>
      <c r="R41" s="70">
        <v>3</v>
      </c>
      <c r="S41" s="70">
        <v>2</v>
      </c>
      <c r="T41" s="70">
        <v>1</v>
      </c>
      <c r="U41" s="1"/>
    </row>
    <row r="42" spans="1:21" x14ac:dyDescent="0.25">
      <c r="A42" s="57" t="s">
        <v>46</v>
      </c>
      <c r="B42" s="90" t="s">
        <v>207</v>
      </c>
      <c r="C42" s="90"/>
      <c r="D42" s="29">
        <v>177.33</v>
      </c>
      <c r="E42" s="30">
        <v>3.1930000000000001E-3</v>
      </c>
      <c r="F42" s="62">
        <v>-12.04</v>
      </c>
      <c r="G42" s="62">
        <v>-1223.5999999999999</v>
      </c>
      <c r="H42" s="62">
        <v>-5420.56</v>
      </c>
      <c r="I42" s="62">
        <v>-20998.43</v>
      </c>
      <c r="J42" s="62">
        <v>6672.19</v>
      </c>
      <c r="K42" s="62">
        <v>14104.800347599999</v>
      </c>
      <c r="L42" s="62">
        <f t="shared" si="4"/>
        <v>-6865.5996524000002</v>
      </c>
      <c r="M42" s="62">
        <v>3909.13</v>
      </c>
      <c r="N42" s="62">
        <v>1341.06</v>
      </c>
      <c r="O42" s="62">
        <v>12577.48</v>
      </c>
      <c r="P42" s="62">
        <v>20000</v>
      </c>
      <c r="Q42" s="62">
        <f t="shared" si="3"/>
        <v>30962.070347599998</v>
      </c>
      <c r="R42" s="70">
        <v>3</v>
      </c>
      <c r="S42" s="70">
        <v>2</v>
      </c>
      <c r="T42" s="70">
        <v>1</v>
      </c>
      <c r="U42" s="1"/>
    </row>
    <row r="43" spans="1:21" x14ac:dyDescent="0.25">
      <c r="A43" s="57" t="s">
        <v>208</v>
      </c>
      <c r="B43" s="58" t="s">
        <v>293</v>
      </c>
      <c r="C43" s="58"/>
      <c r="D43" s="29">
        <v>256.66000000000003</v>
      </c>
      <c r="E43" s="30">
        <v>4.6210000000000001E-3</v>
      </c>
      <c r="F43" s="62">
        <v>-17.420000000000002</v>
      </c>
      <c r="G43" s="62">
        <v>-1770.99</v>
      </c>
      <c r="H43" s="62">
        <v>-7845.49</v>
      </c>
      <c r="I43" s="62">
        <v>-30392.240000000002</v>
      </c>
      <c r="J43" s="62">
        <v>9657.0400000000009</v>
      </c>
      <c r="K43" s="62">
        <v>20412.866397200003</v>
      </c>
      <c r="L43" s="62">
        <f t="shared" si="4"/>
        <v>-9938.8136027999972</v>
      </c>
      <c r="M43" s="62">
        <v>5657.91</v>
      </c>
      <c r="N43" s="62">
        <v>1940.82</v>
      </c>
      <c r="O43" s="62">
        <v>18204.11</v>
      </c>
      <c r="P43" s="62">
        <v>20000</v>
      </c>
      <c r="Q43" s="62">
        <f t="shared" si="3"/>
        <v>35864.026397200003</v>
      </c>
      <c r="R43" s="70">
        <v>4</v>
      </c>
      <c r="S43" s="70">
        <v>2</v>
      </c>
      <c r="T43" s="70">
        <v>2</v>
      </c>
      <c r="U43" s="1"/>
    </row>
    <row r="44" spans="1:21" x14ac:dyDescent="0.25">
      <c r="A44" s="57" t="s">
        <v>45</v>
      </c>
      <c r="B44" s="90" t="s">
        <v>294</v>
      </c>
      <c r="C44" s="90"/>
      <c r="D44" s="29">
        <v>209.99</v>
      </c>
      <c r="E44" s="30">
        <v>3.7810000000000001E-3</v>
      </c>
      <c r="F44" s="62">
        <v>-14.25</v>
      </c>
      <c r="G44" s="62">
        <v>-1448.96</v>
      </c>
      <c r="H44" s="62">
        <v>-6418.89</v>
      </c>
      <c r="I44" s="62">
        <v>-24805.84</v>
      </c>
      <c r="J44" s="62">
        <v>7901.05</v>
      </c>
      <c r="K44" s="62">
        <v>16702.239309200002</v>
      </c>
      <c r="L44" s="62">
        <f t="shared" si="4"/>
        <v>-8070.4006907999992</v>
      </c>
      <c r="M44" s="62">
        <v>4629.1000000000004</v>
      </c>
      <c r="N44" s="62">
        <v>1588.02</v>
      </c>
      <c r="O44" s="62">
        <v>14893.95</v>
      </c>
      <c r="P44" s="62">
        <v>20000</v>
      </c>
      <c r="Q44" s="62">
        <f t="shared" si="3"/>
        <v>33040.669309200006</v>
      </c>
      <c r="R44" s="70">
        <v>3</v>
      </c>
      <c r="S44" s="70">
        <v>2</v>
      </c>
      <c r="T44" s="70">
        <v>1</v>
      </c>
      <c r="U44" s="1"/>
    </row>
    <row r="45" spans="1:21" x14ac:dyDescent="0.25">
      <c r="A45" s="57" t="s">
        <v>44</v>
      </c>
      <c r="B45" s="90" t="s">
        <v>295</v>
      </c>
      <c r="C45" s="90"/>
      <c r="D45" s="29">
        <v>262.49</v>
      </c>
      <c r="E45" s="30">
        <v>4.725E-3</v>
      </c>
      <c r="F45" s="62">
        <v>-17.82</v>
      </c>
      <c r="G45" s="62">
        <v>-1811.22</v>
      </c>
      <c r="H45" s="62">
        <v>-8023.68</v>
      </c>
      <c r="I45" s="62">
        <v>-31082.6</v>
      </c>
      <c r="J45" s="62">
        <v>9876.4</v>
      </c>
      <c r="K45" s="62">
        <v>20872.27737</v>
      </c>
      <c r="L45" s="62">
        <f t="shared" si="4"/>
        <v>-10168.822630000001</v>
      </c>
      <c r="M45" s="62">
        <v>5786.42</v>
      </c>
      <c r="N45" s="62">
        <v>1984.5</v>
      </c>
      <c r="O45" s="62">
        <v>18617.61</v>
      </c>
      <c r="P45" s="62">
        <v>20000</v>
      </c>
      <c r="Q45" s="62">
        <f t="shared" si="3"/>
        <v>36219.707370000004</v>
      </c>
      <c r="R45" s="70">
        <v>4</v>
      </c>
      <c r="S45" s="70">
        <v>2</v>
      </c>
      <c r="T45" s="70">
        <v>2</v>
      </c>
      <c r="U45" s="1"/>
    </row>
    <row r="46" spans="1:21" x14ac:dyDescent="0.25">
      <c r="A46" s="57" t="s">
        <v>43</v>
      </c>
      <c r="B46" s="90" t="s">
        <v>209</v>
      </c>
      <c r="C46" s="90"/>
      <c r="D46" s="29">
        <v>187.83</v>
      </c>
      <c r="E46" s="30">
        <v>3.382E-3</v>
      </c>
      <c r="F46" s="62">
        <v>-12.75</v>
      </c>
      <c r="G46" s="62">
        <v>-1296.05</v>
      </c>
      <c r="H46" s="62">
        <v>-5741.52</v>
      </c>
      <c r="I46" s="62">
        <v>-22241.78</v>
      </c>
      <c r="J46" s="62">
        <v>7067.26</v>
      </c>
      <c r="K46" s="62">
        <v>14939.691442400001</v>
      </c>
      <c r="L46" s="62">
        <f t="shared" si="4"/>
        <v>-7272.3985575999986</v>
      </c>
      <c r="M46" s="62">
        <v>4140.59</v>
      </c>
      <c r="N46" s="62">
        <v>1420.44</v>
      </c>
      <c r="O46" s="62">
        <v>13322.21</v>
      </c>
      <c r="P46" s="62">
        <v>20000</v>
      </c>
      <c r="Q46" s="62">
        <f t="shared" si="3"/>
        <v>31610.8414424</v>
      </c>
      <c r="R46" s="70">
        <v>3</v>
      </c>
      <c r="S46" s="70">
        <v>2</v>
      </c>
      <c r="T46" s="70">
        <v>1</v>
      </c>
      <c r="U46" s="1"/>
    </row>
    <row r="47" spans="1:21" x14ac:dyDescent="0.25">
      <c r="A47" s="57" t="s">
        <v>42</v>
      </c>
      <c r="B47" s="90" t="s">
        <v>210</v>
      </c>
      <c r="C47" s="90"/>
      <c r="D47" s="29">
        <v>212.33</v>
      </c>
      <c r="E47" s="30">
        <v>3.823E-3</v>
      </c>
      <c r="F47" s="62">
        <v>-14.41</v>
      </c>
      <c r="G47" s="62">
        <v>-1465.11</v>
      </c>
      <c r="H47" s="62">
        <v>-6490.42</v>
      </c>
      <c r="I47" s="62">
        <v>-25142.93</v>
      </c>
      <c r="J47" s="62">
        <v>7989.09</v>
      </c>
      <c r="K47" s="62">
        <v>16887.7706636</v>
      </c>
      <c r="L47" s="62">
        <f t="shared" si="4"/>
        <v>-8221.5993364000005</v>
      </c>
      <c r="M47" s="62">
        <v>4680.68</v>
      </c>
      <c r="N47" s="62">
        <v>1605.6599999999999</v>
      </c>
      <c r="O47" s="62">
        <v>15059.92</v>
      </c>
      <c r="P47" s="62">
        <v>20000</v>
      </c>
      <c r="Q47" s="62">
        <f t="shared" si="3"/>
        <v>33124.6606636</v>
      </c>
      <c r="R47" s="70">
        <v>3</v>
      </c>
      <c r="S47" s="70">
        <v>2</v>
      </c>
      <c r="T47" s="70">
        <v>1</v>
      </c>
      <c r="U47" s="1"/>
    </row>
    <row r="48" spans="1:21" x14ac:dyDescent="0.25">
      <c r="A48" s="57" t="s">
        <v>41</v>
      </c>
      <c r="B48" s="90" t="s">
        <v>211</v>
      </c>
      <c r="C48" s="90"/>
      <c r="D48" s="33">
        <v>278.68</v>
      </c>
      <c r="E48" s="34">
        <v>5.0169999999999998E-3</v>
      </c>
      <c r="F48" s="62">
        <v>-2.42</v>
      </c>
      <c r="G48" s="62">
        <v>-245.74</v>
      </c>
      <c r="H48" s="62">
        <v>-2849.87</v>
      </c>
      <c r="I48" s="62">
        <v>14580.53</v>
      </c>
      <c r="J48" s="62">
        <v>10673.58</v>
      </c>
      <c r="K48" s="62">
        <v>22162.162024400004</v>
      </c>
      <c r="L48" s="62">
        <f t="shared" si="4"/>
        <v>44320.662024400001</v>
      </c>
      <c r="M48" s="62">
        <v>6253.48</v>
      </c>
      <c r="N48" s="62">
        <v>2107.1400000000003</v>
      </c>
      <c r="O48" s="62">
        <v>20120.349999999999</v>
      </c>
      <c r="P48" s="62">
        <v>30000</v>
      </c>
      <c r="Q48" s="62">
        <f t="shared" si="3"/>
        <v>102801.63202439999</v>
      </c>
      <c r="R48" s="70">
        <v>4</v>
      </c>
      <c r="S48" s="70">
        <v>3</v>
      </c>
      <c r="T48" s="70">
        <v>1</v>
      </c>
      <c r="U48" s="1"/>
    </row>
    <row r="49" spans="1:21" x14ac:dyDescent="0.25">
      <c r="A49" s="57" t="s">
        <v>40</v>
      </c>
      <c r="B49" s="90" t="s">
        <v>212</v>
      </c>
      <c r="C49" s="90"/>
      <c r="D49" s="33">
        <v>214.66</v>
      </c>
      <c r="E49" s="34">
        <v>3.8649999999999999E-3</v>
      </c>
      <c r="F49" s="62">
        <v>-14.57</v>
      </c>
      <c r="G49" s="62">
        <v>-1481.18</v>
      </c>
      <c r="H49" s="62">
        <v>-6561.65</v>
      </c>
      <c r="I49" s="62">
        <v>-25418.84</v>
      </c>
      <c r="J49" s="62">
        <v>8076.76</v>
      </c>
      <c r="K49" s="62">
        <v>17073.302018000002</v>
      </c>
      <c r="L49" s="62">
        <f t="shared" si="4"/>
        <v>-8311.6079819999959</v>
      </c>
      <c r="M49" s="62">
        <v>4732.04</v>
      </c>
      <c r="N49" s="62">
        <v>1623.3</v>
      </c>
      <c r="O49" s="62">
        <v>15225.18</v>
      </c>
      <c r="P49" s="62">
        <v>20000</v>
      </c>
      <c r="Q49" s="62">
        <f t="shared" si="3"/>
        <v>33268.912018000003</v>
      </c>
      <c r="R49" s="70">
        <v>3</v>
      </c>
      <c r="S49" s="70">
        <v>2</v>
      </c>
      <c r="T49" s="70">
        <v>1</v>
      </c>
      <c r="U49" s="1"/>
    </row>
    <row r="50" spans="1:21" x14ac:dyDescent="0.25">
      <c r="A50" s="59" t="s">
        <v>50</v>
      </c>
      <c r="B50" s="90"/>
      <c r="C50" s="90"/>
      <c r="D50" s="31">
        <f>SUM(D4:D49)</f>
        <v>11666.929999999998</v>
      </c>
      <c r="E50" s="34">
        <f>SUM(E4:E49)</f>
        <v>0.21004799999999998</v>
      </c>
      <c r="F50" s="62">
        <v>-375.17</v>
      </c>
      <c r="G50" s="62">
        <f t="shared" ref="G50:T50" si="5">SUM(G4:G49)</f>
        <v>-38140.500000000007</v>
      </c>
      <c r="H50" s="62">
        <f t="shared" si="5"/>
        <v>-190792.42</v>
      </c>
      <c r="I50" s="62">
        <f t="shared" si="5"/>
        <v>793297.02999999968</v>
      </c>
      <c r="J50" s="62">
        <f t="shared" si="5"/>
        <v>444034.52000000025</v>
      </c>
      <c r="K50" s="62">
        <v>927868.80783359997</v>
      </c>
      <c r="L50" s="62">
        <f t="shared" si="5"/>
        <v>1936267.4378336</v>
      </c>
      <c r="M50" s="62">
        <f t="shared" si="5"/>
        <v>260152.62000000005</v>
      </c>
      <c r="N50" s="62">
        <v>88220.159999999989</v>
      </c>
      <c r="O50" s="62">
        <f t="shared" si="5"/>
        <v>837031.72999999986</v>
      </c>
      <c r="P50" s="62">
        <f t="shared" si="5"/>
        <v>1090000</v>
      </c>
      <c r="Q50" s="62">
        <f t="shared" si="3"/>
        <v>4211671.9478335995</v>
      </c>
      <c r="R50" s="70">
        <f t="shared" si="5"/>
        <v>177</v>
      </c>
      <c r="S50" s="70">
        <f t="shared" si="5"/>
        <v>109</v>
      </c>
      <c r="T50" s="70">
        <f t="shared" si="5"/>
        <v>68</v>
      </c>
      <c r="U50" s="1"/>
    </row>
    <row r="51" spans="1:21" x14ac:dyDescent="0.25">
      <c r="A51" s="57" t="s">
        <v>213</v>
      </c>
      <c r="B51" s="90" t="s">
        <v>214</v>
      </c>
      <c r="C51" s="90"/>
      <c r="D51" s="31">
        <v>7204.63</v>
      </c>
      <c r="E51" s="34">
        <v>0.12970899999999999</v>
      </c>
      <c r="F51" s="62">
        <v>-489.02</v>
      </c>
      <c r="G51" s="62">
        <v>-49712.959999999999</v>
      </c>
      <c r="H51" s="62">
        <v>-220228.41</v>
      </c>
      <c r="I51" s="62">
        <v>-853132.02</v>
      </c>
      <c r="J51" s="62">
        <v>271080.14</v>
      </c>
      <c r="K51" s="62">
        <v>572978.24875879998</v>
      </c>
      <c r="L51" s="62">
        <f t="shared" si="4"/>
        <v>-279015.00124120002</v>
      </c>
      <c r="M51" s="62">
        <v>158821.48000000001</v>
      </c>
      <c r="N51" s="62">
        <v>54477.78</v>
      </c>
      <c r="O51" s="62">
        <v>511002.38</v>
      </c>
      <c r="P51" s="62">
        <v>420000</v>
      </c>
      <c r="Q51" s="62">
        <f t="shared" si="3"/>
        <v>865286.63875879999</v>
      </c>
      <c r="R51" s="70">
        <v>68</v>
      </c>
      <c r="S51" s="70">
        <v>42</v>
      </c>
      <c r="T51" s="70">
        <v>26</v>
      </c>
      <c r="U51" s="1"/>
    </row>
    <row r="52" spans="1:21" x14ac:dyDescent="0.25">
      <c r="A52" s="57" t="s">
        <v>218</v>
      </c>
      <c r="B52" s="90" t="s">
        <v>214</v>
      </c>
      <c r="C52" s="90"/>
      <c r="D52" s="31">
        <v>2275.77</v>
      </c>
      <c r="E52" s="34">
        <v>4.0973000000000002E-2</v>
      </c>
      <c r="F52" s="62">
        <v>-28.15</v>
      </c>
      <c r="G52" s="62">
        <v>-2861.73</v>
      </c>
      <c r="H52" s="62">
        <v>-255897.98</v>
      </c>
      <c r="I52" s="62">
        <v>-27530.01</v>
      </c>
      <c r="J52" s="62">
        <v>87158.74</v>
      </c>
      <c r="K52" s="62">
        <v>180994.67104359998</v>
      </c>
      <c r="L52" s="62">
        <f t="shared" si="4"/>
        <v>-18136.308956400015</v>
      </c>
      <c r="M52" s="62">
        <v>51064.9</v>
      </c>
      <c r="N52" s="62">
        <v>17208.66</v>
      </c>
      <c r="O52" s="62">
        <v>164299.47</v>
      </c>
      <c r="P52" s="62">
        <v>130000</v>
      </c>
      <c r="Q52" s="62">
        <f t="shared" si="3"/>
        <v>344436.7210436</v>
      </c>
      <c r="R52" s="70">
        <v>22</v>
      </c>
      <c r="S52" s="70">
        <v>13</v>
      </c>
      <c r="T52" s="70">
        <v>9</v>
      </c>
      <c r="U52" s="1"/>
    </row>
    <row r="53" spans="1:21" x14ac:dyDescent="0.25">
      <c r="A53" s="57" t="s">
        <v>52</v>
      </c>
      <c r="B53" s="90"/>
      <c r="C53" s="90"/>
      <c r="D53" s="31">
        <f>SUM(D51:D52)</f>
        <v>9480.4</v>
      </c>
      <c r="E53" s="34">
        <f>SUM(E51:E52)</f>
        <v>0.170682</v>
      </c>
      <c r="F53" s="62">
        <v>-517.16999999999996</v>
      </c>
      <c r="G53" s="62">
        <f t="shared" ref="G53:O53" si="6">SUM(G51:G52)</f>
        <v>-52574.69</v>
      </c>
      <c r="H53" s="62">
        <f t="shared" si="6"/>
        <v>-476126.39</v>
      </c>
      <c r="I53" s="62">
        <f t="shared" si="6"/>
        <v>-880662.03</v>
      </c>
      <c r="J53" s="62">
        <f t="shared" si="6"/>
        <v>358238.88</v>
      </c>
      <c r="K53" s="62">
        <v>753972.91980240005</v>
      </c>
      <c r="L53" s="62">
        <f t="shared" si="6"/>
        <v>-297151.31019760005</v>
      </c>
      <c r="M53" s="62">
        <f t="shared" si="6"/>
        <v>209886.38</v>
      </c>
      <c r="N53" s="62">
        <v>71686.44</v>
      </c>
      <c r="O53" s="62">
        <f t="shared" si="6"/>
        <v>675301.85</v>
      </c>
      <c r="P53" s="62">
        <v>550000</v>
      </c>
      <c r="Q53" s="62">
        <f t="shared" si="3"/>
        <v>1209723.3598024</v>
      </c>
      <c r="R53" s="70">
        <f>SUM(R51:R52)</f>
        <v>90</v>
      </c>
      <c r="S53" s="70">
        <f>SUM(S51:S52)</f>
        <v>55</v>
      </c>
      <c r="T53" s="70">
        <f>SUM(T51:T52)</f>
        <v>35</v>
      </c>
      <c r="U53" s="1"/>
    </row>
    <row r="54" spans="1:21" x14ac:dyDescent="0.25">
      <c r="A54" s="57" t="s">
        <v>215</v>
      </c>
      <c r="B54" s="90" t="s">
        <v>216</v>
      </c>
      <c r="C54" s="90"/>
      <c r="D54" s="31">
        <v>3121.27</v>
      </c>
      <c r="E54" s="34">
        <v>5.6194000000000001E-2</v>
      </c>
      <c r="F54" s="62">
        <v>861.52</v>
      </c>
      <c r="G54" s="62">
        <v>87582.14</v>
      </c>
      <c r="H54" s="62">
        <v>-16509.52</v>
      </c>
      <c r="I54" s="62">
        <v>0</v>
      </c>
      <c r="J54" s="62">
        <v>119539.45</v>
      </c>
      <c r="K54" s="62">
        <v>248232.11736079998</v>
      </c>
      <c r="L54" s="62">
        <f t="shared" si="4"/>
        <v>438844.18736079999</v>
      </c>
      <c r="M54" s="62">
        <v>70036.23</v>
      </c>
      <c r="N54" s="62">
        <v>23601.479999999996</v>
      </c>
      <c r="O54" s="62">
        <v>225339.05</v>
      </c>
      <c r="P54" s="62">
        <v>290000</v>
      </c>
      <c r="Q54" s="62">
        <f t="shared" si="3"/>
        <v>1047820.9473607999</v>
      </c>
      <c r="R54" s="70">
        <v>47</v>
      </c>
      <c r="S54" s="70">
        <v>29</v>
      </c>
      <c r="T54" s="70">
        <v>18</v>
      </c>
      <c r="U54" s="1"/>
    </row>
    <row r="55" spans="1:21" x14ac:dyDescent="0.25">
      <c r="A55" s="57" t="s">
        <v>217</v>
      </c>
      <c r="B55" s="90" t="s">
        <v>296</v>
      </c>
      <c r="C55" s="90"/>
      <c r="D55" s="31">
        <v>3389.5</v>
      </c>
      <c r="E55" s="34">
        <v>6.1024000000000002E-2</v>
      </c>
      <c r="F55" s="62">
        <v>665.68</v>
      </c>
      <c r="G55" s="62">
        <v>67673.03</v>
      </c>
      <c r="H55" s="62">
        <v>-7597.84</v>
      </c>
      <c r="I55" s="62">
        <v>0</v>
      </c>
      <c r="J55" s="62">
        <v>129813.29</v>
      </c>
      <c r="K55" s="62">
        <v>269568.22311680001</v>
      </c>
      <c r="L55" s="62">
        <f t="shared" si="4"/>
        <v>459456.70311679994</v>
      </c>
      <c r="M55" s="62">
        <v>76055.5</v>
      </c>
      <c r="N55" s="62">
        <v>25630.080000000002</v>
      </c>
      <c r="O55" s="62">
        <v>244705.85</v>
      </c>
      <c r="P55" s="62">
        <v>310000</v>
      </c>
      <c r="Q55" s="62">
        <f t="shared" si="3"/>
        <v>1115848.1331167999</v>
      </c>
      <c r="R55" s="70">
        <v>51</v>
      </c>
      <c r="S55" s="70">
        <v>31</v>
      </c>
      <c r="T55" s="70">
        <v>20</v>
      </c>
      <c r="U55" s="1"/>
    </row>
    <row r="56" spans="1:21" x14ac:dyDescent="0.25">
      <c r="A56" s="57" t="s">
        <v>219</v>
      </c>
      <c r="B56" s="90" t="s">
        <v>220</v>
      </c>
      <c r="C56" s="90"/>
      <c r="D56" s="33">
        <v>681.68</v>
      </c>
      <c r="E56" s="34">
        <v>1.2274E-2</v>
      </c>
      <c r="F56" s="62">
        <v>-5.91</v>
      </c>
      <c r="G56" s="62">
        <v>-601.09</v>
      </c>
      <c r="H56" s="62">
        <v>-6971.07</v>
      </c>
      <c r="I56" s="62">
        <v>35665.480000000003</v>
      </c>
      <c r="J56" s="62">
        <v>26108.69</v>
      </c>
      <c r="K56" s="62">
        <v>54219.329616800002</v>
      </c>
      <c r="L56" s="62">
        <f t="shared" si="4"/>
        <v>108421.33961679999</v>
      </c>
      <c r="M56" s="62">
        <v>15296.66</v>
      </c>
      <c r="N56" s="62">
        <v>5155.08</v>
      </c>
      <c r="O56" s="62">
        <v>49216.45</v>
      </c>
      <c r="P56" s="62">
        <v>50000</v>
      </c>
      <c r="Q56" s="62">
        <f t="shared" si="3"/>
        <v>228089.52961679999</v>
      </c>
      <c r="R56" s="70">
        <v>7</v>
      </c>
      <c r="S56" s="70">
        <v>5</v>
      </c>
      <c r="T56" s="70">
        <v>2</v>
      </c>
      <c r="U56" s="1"/>
    </row>
    <row r="57" spans="1:21" x14ac:dyDescent="0.25">
      <c r="A57" s="57" t="s">
        <v>221</v>
      </c>
      <c r="B57" s="90" t="s">
        <v>286</v>
      </c>
      <c r="C57" s="90"/>
      <c r="D57" s="33">
        <v>749.25</v>
      </c>
      <c r="E57" s="34">
        <v>1.3488999999999999E-2</v>
      </c>
      <c r="F57" s="62">
        <v>-50.86</v>
      </c>
      <c r="G57" s="62">
        <v>-5169.93</v>
      </c>
      <c r="H57" s="62">
        <v>-22902.79</v>
      </c>
      <c r="I57" s="62">
        <v>-88722</v>
      </c>
      <c r="J57" s="62">
        <v>28191.15</v>
      </c>
      <c r="K57" s="62">
        <v>59586.486654799999</v>
      </c>
      <c r="L57" s="62">
        <f t="shared" si="4"/>
        <v>-29017.083345199993</v>
      </c>
      <c r="M57" s="62">
        <v>16516.740000000002</v>
      </c>
      <c r="N57" s="62">
        <v>5665.38</v>
      </c>
      <c r="O57" s="62">
        <v>53142.01</v>
      </c>
      <c r="P57" s="62">
        <v>70000</v>
      </c>
      <c r="Q57" s="62">
        <f t="shared" si="3"/>
        <v>116307.04665480001</v>
      </c>
      <c r="R57" s="70">
        <v>11</v>
      </c>
      <c r="S57" s="70">
        <v>7</v>
      </c>
      <c r="T57" s="70">
        <v>4</v>
      </c>
      <c r="U57" s="1"/>
    </row>
    <row r="58" spans="1:21" x14ac:dyDescent="0.25">
      <c r="A58" s="57" t="s">
        <v>222</v>
      </c>
      <c r="B58" s="90" t="s">
        <v>223</v>
      </c>
      <c r="C58" s="90"/>
      <c r="D58" s="31">
        <v>1982.96</v>
      </c>
      <c r="E58" s="34">
        <v>3.5700999999999997E-2</v>
      </c>
      <c r="F58" s="62">
        <v>-134.59</v>
      </c>
      <c r="G58" s="62">
        <v>-13682.71</v>
      </c>
      <c r="H58" s="62">
        <v>-60614.37</v>
      </c>
      <c r="I58" s="62">
        <v>-234811.04</v>
      </c>
      <c r="J58" s="62">
        <v>74610.5</v>
      </c>
      <c r="K58" s="62">
        <v>157706.06865320003</v>
      </c>
      <c r="L58" s="62">
        <f t="shared" si="4"/>
        <v>-76791.551346799984</v>
      </c>
      <c r="M58" s="62">
        <v>43713.09</v>
      </c>
      <c r="N58" s="62">
        <v>14994.420000000002</v>
      </c>
      <c r="O58" s="62">
        <v>140645.29</v>
      </c>
      <c r="P58" s="62">
        <v>120000</v>
      </c>
      <c r="Q58" s="62">
        <f t="shared" si="3"/>
        <v>242561.24865320002</v>
      </c>
      <c r="R58" s="70">
        <v>19</v>
      </c>
      <c r="S58" s="70">
        <v>12</v>
      </c>
      <c r="T58" s="70">
        <v>7</v>
      </c>
      <c r="U58" s="1"/>
    </row>
    <row r="59" spans="1:21" x14ac:dyDescent="0.25">
      <c r="A59" s="57" t="s">
        <v>224</v>
      </c>
      <c r="B59" s="90" t="s">
        <v>297</v>
      </c>
      <c r="C59" s="90"/>
      <c r="D59" s="31">
        <v>2729.06</v>
      </c>
      <c r="E59" s="34">
        <v>4.9132000000000002E-2</v>
      </c>
      <c r="F59" s="62">
        <v>-185.23</v>
      </c>
      <c r="G59" s="62">
        <v>-18830.900000000001</v>
      </c>
      <c r="H59" s="62">
        <v>-83420.88</v>
      </c>
      <c r="I59" s="62">
        <v>-329160.03000000003</v>
      </c>
      <c r="J59" s="62">
        <v>102683.13</v>
      </c>
      <c r="K59" s="62">
        <v>217036.34534239999</v>
      </c>
      <c r="L59" s="62">
        <f t="shared" si="4"/>
        <v>-111692.3346576</v>
      </c>
      <c r="M59" s="62">
        <v>60160.39</v>
      </c>
      <c r="N59" s="62">
        <v>20635.439999999999</v>
      </c>
      <c r="O59" s="62">
        <v>193563.89</v>
      </c>
      <c r="P59" s="62">
        <v>250000</v>
      </c>
      <c r="Q59" s="62">
        <f t="shared" si="3"/>
        <v>412667.3853424</v>
      </c>
      <c r="R59" s="70">
        <v>41</v>
      </c>
      <c r="S59" s="70">
        <v>25</v>
      </c>
      <c r="T59" s="70">
        <v>16</v>
      </c>
      <c r="U59" s="1"/>
    </row>
    <row r="60" spans="1:21" x14ac:dyDescent="0.25">
      <c r="A60" s="57" t="s">
        <v>55</v>
      </c>
      <c r="B60" s="90" t="s">
        <v>225</v>
      </c>
      <c r="C60" s="90"/>
      <c r="D60" s="33">
        <v>317.13</v>
      </c>
      <c r="E60" s="34">
        <v>5.7099999999999998E-3</v>
      </c>
      <c r="F60" s="62">
        <v>-46.52</v>
      </c>
      <c r="G60" s="62">
        <v>-4729.22</v>
      </c>
      <c r="H60" s="62">
        <v>-1424.37</v>
      </c>
      <c r="I60" s="62">
        <v>0</v>
      </c>
      <c r="J60" s="62">
        <v>12146.6</v>
      </c>
      <c r="K60" s="62">
        <v>25223.429371999999</v>
      </c>
      <c r="L60" s="62">
        <f t="shared" si="4"/>
        <v>31216.439371999993</v>
      </c>
      <c r="M60" s="62">
        <v>7116.49</v>
      </c>
      <c r="N60" s="62">
        <v>2398.1999999999998</v>
      </c>
      <c r="O60" s="62">
        <v>22897.06</v>
      </c>
      <c r="P60" s="62">
        <v>20000</v>
      </c>
      <c r="Q60" s="62">
        <f t="shared" si="3"/>
        <v>83628.189371999993</v>
      </c>
      <c r="R60" s="70">
        <v>3</v>
      </c>
      <c r="S60" s="70">
        <v>2</v>
      </c>
      <c r="T60" s="70">
        <v>1</v>
      </c>
      <c r="U60" s="1"/>
    </row>
    <row r="61" spans="1:21" x14ac:dyDescent="0.25">
      <c r="A61" s="57" t="s">
        <v>227</v>
      </c>
      <c r="B61" s="90" t="s">
        <v>298</v>
      </c>
      <c r="C61" s="90"/>
      <c r="D61" s="33">
        <v>288.57</v>
      </c>
      <c r="E61" s="34">
        <v>5.195E-3</v>
      </c>
      <c r="F61" s="62">
        <v>-19.59</v>
      </c>
      <c r="G61" s="62">
        <v>-1991.17</v>
      </c>
      <c r="H61" s="62">
        <v>-8820.9</v>
      </c>
      <c r="I61" s="62">
        <v>-34170.85</v>
      </c>
      <c r="J61" s="62">
        <v>10857.68</v>
      </c>
      <c r="K61" s="62">
        <v>22948.461574000001</v>
      </c>
      <c r="L61" s="62">
        <f t="shared" si="4"/>
        <v>-11176.778425999997</v>
      </c>
      <c r="M61" s="62">
        <v>6361.34</v>
      </c>
      <c r="N61" s="62">
        <v>2181.9</v>
      </c>
      <c r="O61" s="62">
        <v>20467.39</v>
      </c>
      <c r="P61" s="62">
        <v>20000</v>
      </c>
      <c r="Q61" s="62">
        <f t="shared" si="3"/>
        <v>37833.851574</v>
      </c>
      <c r="R61" s="70">
        <v>3</v>
      </c>
      <c r="S61" s="70">
        <v>2</v>
      </c>
      <c r="T61" s="70">
        <v>1</v>
      </c>
      <c r="U61" s="1"/>
    </row>
    <row r="62" spans="1:21" x14ac:dyDescent="0.25">
      <c r="A62" s="57" t="s">
        <v>228</v>
      </c>
      <c r="B62" s="90" t="s">
        <v>299</v>
      </c>
      <c r="C62" s="90"/>
      <c r="D62" s="33">
        <v>346.09</v>
      </c>
      <c r="E62" s="34">
        <v>6.2310000000000004E-3</v>
      </c>
      <c r="F62" s="62">
        <v>-4.28</v>
      </c>
      <c r="G62" s="62">
        <v>-435.1</v>
      </c>
      <c r="H62" s="62">
        <v>-42246.09</v>
      </c>
      <c r="I62" s="62">
        <v>0</v>
      </c>
      <c r="J62" s="62">
        <v>13254.89</v>
      </c>
      <c r="K62" s="62">
        <v>27524.901649200001</v>
      </c>
      <c r="L62" s="62">
        <f t="shared" si="4"/>
        <v>-1901.398350799996</v>
      </c>
      <c r="M62" s="62">
        <v>7765.83</v>
      </c>
      <c r="N62" s="62">
        <v>2617.02</v>
      </c>
      <c r="O62" s="62">
        <v>24986.27</v>
      </c>
      <c r="P62" s="62">
        <v>20000</v>
      </c>
      <c r="Q62" s="62">
        <f t="shared" si="3"/>
        <v>53467.721649200001</v>
      </c>
      <c r="R62" s="70">
        <v>3</v>
      </c>
      <c r="S62" s="70">
        <v>2</v>
      </c>
      <c r="T62" s="70">
        <v>1</v>
      </c>
      <c r="U62" s="1"/>
    </row>
    <row r="63" spans="1:21" x14ac:dyDescent="0.25">
      <c r="A63" s="57" t="s">
        <v>56</v>
      </c>
      <c r="B63" s="90"/>
      <c r="C63" s="90"/>
      <c r="D63" s="33">
        <f>SUM(D61:D62)</f>
        <v>634.66</v>
      </c>
      <c r="E63" s="34">
        <f>SUM(E61:E62)</f>
        <v>1.1426E-2</v>
      </c>
      <c r="F63" s="62">
        <v>-23.87</v>
      </c>
      <c r="G63" s="62">
        <f>SUM(G61:G62)</f>
        <v>-2426.27</v>
      </c>
      <c r="H63" s="62">
        <f>SUM(H61:H62)</f>
        <v>-51066.99</v>
      </c>
      <c r="I63" s="62">
        <v>-34170.85</v>
      </c>
      <c r="J63" s="62">
        <f t="shared" ref="J63:T63" si="7">SUM(J61:J62)</f>
        <v>24112.57</v>
      </c>
      <c r="K63" s="62">
        <v>50473.363223200002</v>
      </c>
      <c r="L63" s="62">
        <f t="shared" si="7"/>
        <v>-13078.176776799994</v>
      </c>
      <c r="M63" s="62">
        <f t="shared" si="7"/>
        <v>14127.17</v>
      </c>
      <c r="N63" s="62">
        <v>4798.92</v>
      </c>
      <c r="O63" s="62">
        <f t="shared" si="7"/>
        <v>45453.66</v>
      </c>
      <c r="P63" s="62">
        <f t="shared" si="7"/>
        <v>40000</v>
      </c>
      <c r="Q63" s="62">
        <f t="shared" si="3"/>
        <v>91301.573223200015</v>
      </c>
      <c r="R63" s="70">
        <f t="shared" si="7"/>
        <v>6</v>
      </c>
      <c r="S63" s="70">
        <f t="shared" si="7"/>
        <v>4</v>
      </c>
      <c r="T63" s="70">
        <f t="shared" si="7"/>
        <v>2</v>
      </c>
      <c r="U63" s="1"/>
    </row>
    <row r="64" spans="1:21" x14ac:dyDescent="0.25">
      <c r="A64" s="57" t="s">
        <v>226</v>
      </c>
      <c r="B64" s="90" t="s">
        <v>229</v>
      </c>
      <c r="C64" s="90"/>
      <c r="D64" s="33">
        <v>676.9</v>
      </c>
      <c r="E64" s="34">
        <v>1.2187E-2</v>
      </c>
      <c r="F64" s="62">
        <v>-89.22</v>
      </c>
      <c r="G64" s="62">
        <v>-9070.11</v>
      </c>
      <c r="H64" s="62">
        <v>-7678.98</v>
      </c>
      <c r="I64" s="62">
        <v>0</v>
      </c>
      <c r="J64" s="62">
        <v>25924.79</v>
      </c>
      <c r="K64" s="62">
        <v>53835.014668399992</v>
      </c>
      <c r="L64" s="62">
        <f t="shared" si="4"/>
        <v>63010.714668400004</v>
      </c>
      <c r="M64" s="62">
        <v>15188.92</v>
      </c>
      <c r="N64" s="62">
        <v>5118.5399999999991</v>
      </c>
      <c r="O64" s="62">
        <v>48869.79</v>
      </c>
      <c r="P64" s="62">
        <v>40000</v>
      </c>
      <c r="Q64" s="62">
        <f t="shared" si="3"/>
        <v>172187.9646684</v>
      </c>
      <c r="R64" s="70">
        <v>7</v>
      </c>
      <c r="S64" s="70">
        <v>4</v>
      </c>
      <c r="T64" s="70">
        <v>3</v>
      </c>
      <c r="U64" s="1"/>
    </row>
    <row r="65" spans="1:23" x14ac:dyDescent="0.25">
      <c r="A65" s="57" t="s">
        <v>230</v>
      </c>
      <c r="B65" s="90" t="s">
        <v>231</v>
      </c>
      <c r="C65" s="90"/>
      <c r="D65" s="33">
        <v>739.51</v>
      </c>
      <c r="E65" s="34">
        <v>1.3313999999999999E-2</v>
      </c>
      <c r="F65" s="62">
        <v>-9.14</v>
      </c>
      <c r="G65" s="62">
        <v>-929.26</v>
      </c>
      <c r="H65" s="62">
        <v>-83153.3</v>
      </c>
      <c r="I65" s="62">
        <v>22001.1</v>
      </c>
      <c r="J65" s="62">
        <v>28321.48</v>
      </c>
      <c r="K65" s="62">
        <v>58813.439344799997</v>
      </c>
      <c r="L65" s="62">
        <f t="shared" si="4"/>
        <v>25053.459344800005</v>
      </c>
      <c r="M65" s="62">
        <v>16593.099999999999</v>
      </c>
      <c r="N65" s="62">
        <v>5591.88</v>
      </c>
      <c r="O65" s="62">
        <v>53387.7</v>
      </c>
      <c r="P65" s="62">
        <v>50000</v>
      </c>
      <c r="Q65" s="62">
        <f t="shared" si="3"/>
        <v>150626.1393448</v>
      </c>
      <c r="R65" s="70">
        <v>8</v>
      </c>
      <c r="S65" s="70">
        <v>5</v>
      </c>
      <c r="T65" s="70">
        <v>3</v>
      </c>
      <c r="U65" s="1"/>
    </row>
    <row r="66" spans="1:23" x14ac:dyDescent="0.25">
      <c r="A66" s="57" t="s">
        <v>58</v>
      </c>
      <c r="B66" s="90" t="s">
        <v>232</v>
      </c>
      <c r="C66" s="90"/>
      <c r="D66" s="33">
        <v>635.34</v>
      </c>
      <c r="E66" s="34">
        <v>1.1438E-2</v>
      </c>
      <c r="F66" s="62">
        <v>-7.86</v>
      </c>
      <c r="G66" s="62">
        <v>-799.05</v>
      </c>
      <c r="H66" s="62">
        <v>-20274.740000000002</v>
      </c>
      <c r="I66" s="62">
        <v>33355.5</v>
      </c>
      <c r="J66" s="62">
        <v>24331.48</v>
      </c>
      <c r="K66" s="62">
        <v>50526.372181599996</v>
      </c>
      <c r="L66" s="62">
        <f t="shared" si="4"/>
        <v>87139.562181599991</v>
      </c>
      <c r="M66" s="62">
        <v>14255.42</v>
      </c>
      <c r="N66" s="62">
        <v>4803.9599999999991</v>
      </c>
      <c r="O66" s="62">
        <v>45866.31</v>
      </c>
      <c r="P66" s="62">
        <v>60000</v>
      </c>
      <c r="Q66" s="62">
        <f t="shared" si="3"/>
        <v>212065.25218159999</v>
      </c>
      <c r="R66" s="70">
        <v>10</v>
      </c>
      <c r="S66" s="70">
        <v>6</v>
      </c>
      <c r="T66" s="70">
        <v>4</v>
      </c>
      <c r="U66" s="1"/>
    </row>
    <row r="67" spans="1:23" x14ac:dyDescent="0.25">
      <c r="A67" s="57" t="s">
        <v>59</v>
      </c>
      <c r="B67" s="90" t="s">
        <v>300</v>
      </c>
      <c r="C67" s="90"/>
      <c r="D67" s="33">
        <v>709.6</v>
      </c>
      <c r="E67" s="34">
        <v>1.2775E-2</v>
      </c>
      <c r="F67" s="62">
        <v>-48.16</v>
      </c>
      <c r="G67" s="62">
        <v>-4896.34</v>
      </c>
      <c r="H67" s="62">
        <v>-21690.78</v>
      </c>
      <c r="I67" s="62">
        <v>-84026.87</v>
      </c>
      <c r="J67" s="62">
        <v>26699.279999999999</v>
      </c>
      <c r="K67" s="62">
        <v>56432.453630000011</v>
      </c>
      <c r="L67" s="62">
        <f t="shared" si="4"/>
        <v>-27482.256369999992</v>
      </c>
      <c r="M67" s="62">
        <v>15642.68</v>
      </c>
      <c r="N67" s="62">
        <v>5365.5000000000009</v>
      </c>
      <c r="O67" s="62">
        <v>50329.760000000002</v>
      </c>
      <c r="P67" s="62">
        <v>70000</v>
      </c>
      <c r="Q67" s="62">
        <f t="shared" si="3"/>
        <v>113855.68363000001</v>
      </c>
      <c r="R67" s="70">
        <v>11</v>
      </c>
      <c r="S67" s="70">
        <v>7</v>
      </c>
      <c r="T67" s="70">
        <v>4</v>
      </c>
      <c r="U67" s="1"/>
    </row>
    <row r="68" spans="1:23" x14ac:dyDescent="0.25">
      <c r="A68" s="57" t="s">
        <v>60</v>
      </c>
      <c r="B68" s="90" t="s">
        <v>301</v>
      </c>
      <c r="C68" s="90"/>
      <c r="D68" s="33">
        <v>87.68</v>
      </c>
      <c r="E68" s="34">
        <v>1.5790000000000001E-3</v>
      </c>
      <c r="F68" s="62">
        <v>-1.08</v>
      </c>
      <c r="G68" s="62">
        <v>-109.79</v>
      </c>
      <c r="H68" s="62">
        <v>0</v>
      </c>
      <c r="I68" s="62">
        <v>-14910.81</v>
      </c>
      <c r="J68" s="62">
        <v>3358.93</v>
      </c>
      <c r="K68" s="62">
        <v>6975.0954428000005</v>
      </c>
      <c r="L68" s="62">
        <f t="shared" si="4"/>
        <v>-4686.5745571999987</v>
      </c>
      <c r="M68" s="62">
        <v>1967.94</v>
      </c>
      <c r="N68" s="62">
        <v>663.18000000000006</v>
      </c>
      <c r="O68" s="62">
        <v>6331.78</v>
      </c>
      <c r="P68" s="62">
        <v>10000</v>
      </c>
      <c r="Q68" s="62">
        <f t="shared" si="3"/>
        <v>14276.3254428</v>
      </c>
      <c r="R68" s="70">
        <v>1</v>
      </c>
      <c r="S68" s="70">
        <v>1</v>
      </c>
      <c r="T68" s="70">
        <v>0</v>
      </c>
      <c r="U68" s="1"/>
    </row>
    <row r="69" spans="1:23" x14ac:dyDescent="0.25">
      <c r="A69" s="57" t="s">
        <v>61</v>
      </c>
      <c r="B69" s="90" t="s">
        <v>233</v>
      </c>
      <c r="C69" s="90"/>
      <c r="D69" s="33">
        <v>208.54</v>
      </c>
      <c r="E69" s="34">
        <v>3.754E-3</v>
      </c>
      <c r="F69" s="62">
        <v>-2.58</v>
      </c>
      <c r="G69" s="62">
        <v>-262.27999999999997</v>
      </c>
      <c r="H69" s="62">
        <v>-16484.830000000002</v>
      </c>
      <c r="I69" s="62">
        <v>37599.760000000002</v>
      </c>
      <c r="J69" s="62">
        <v>7985.7</v>
      </c>
      <c r="K69" s="62">
        <v>16582.9691528</v>
      </c>
      <c r="L69" s="62">
        <f t="shared" si="4"/>
        <v>45421.319152800002</v>
      </c>
      <c r="M69" s="62">
        <v>4678.6899999999996</v>
      </c>
      <c r="N69" s="62">
        <v>1576.68</v>
      </c>
      <c r="O69" s="62">
        <v>15053.52</v>
      </c>
      <c r="P69" s="62">
        <v>20000</v>
      </c>
      <c r="Q69" s="62">
        <f t="shared" si="3"/>
        <v>86730.209152800002</v>
      </c>
      <c r="R69" s="70">
        <v>3</v>
      </c>
      <c r="S69" s="70">
        <v>2</v>
      </c>
      <c r="T69" s="70">
        <v>1</v>
      </c>
      <c r="U69" s="1"/>
    </row>
    <row r="70" spans="1:23" x14ac:dyDescent="0.25">
      <c r="A70" s="58" t="s">
        <v>62</v>
      </c>
      <c r="B70" s="90"/>
      <c r="C70" s="90"/>
      <c r="D70" s="31">
        <f>SUM(D66:D69)</f>
        <v>1641.16</v>
      </c>
      <c r="E70" s="34">
        <f>SUM(E66:E69)</f>
        <v>2.9545999999999999E-2</v>
      </c>
      <c r="F70" s="62">
        <v>-59.68</v>
      </c>
      <c r="G70" s="62">
        <f>SUM(G66:G69)</f>
        <v>-6067.46</v>
      </c>
      <c r="H70" s="62">
        <v>-58450.35</v>
      </c>
      <c r="I70" s="62">
        <f t="shared" ref="I70:T70" si="8">SUM(I66:I69)</f>
        <v>-27982.419999999991</v>
      </c>
      <c r="J70" s="62">
        <f t="shared" si="8"/>
        <v>62375.389999999992</v>
      </c>
      <c r="K70" s="62">
        <v>130516.89040720002</v>
      </c>
      <c r="L70" s="62">
        <f t="shared" si="8"/>
        <v>100392.0504072</v>
      </c>
      <c r="M70" s="62">
        <f t="shared" si="8"/>
        <v>36544.729999999996</v>
      </c>
      <c r="N70" s="62">
        <v>12409.320000000002</v>
      </c>
      <c r="O70" s="62">
        <f t="shared" si="8"/>
        <v>117581.37000000001</v>
      </c>
      <c r="P70" s="62">
        <f t="shared" si="8"/>
        <v>160000</v>
      </c>
      <c r="Q70" s="62">
        <f t="shared" si="3"/>
        <v>426927.47040719999</v>
      </c>
      <c r="R70" s="70">
        <f t="shared" si="8"/>
        <v>25</v>
      </c>
      <c r="S70" s="70">
        <f t="shared" si="8"/>
        <v>16</v>
      </c>
      <c r="T70" s="70">
        <f t="shared" si="8"/>
        <v>9</v>
      </c>
      <c r="U70" s="1"/>
    </row>
    <row r="71" spans="1:23" x14ac:dyDescent="0.25">
      <c r="A71" s="54"/>
      <c r="B71" s="54"/>
      <c r="C71" s="54"/>
      <c r="D71" s="35"/>
      <c r="E71" s="36"/>
      <c r="F71" s="64"/>
      <c r="G71" s="65"/>
      <c r="H71" s="64"/>
      <c r="I71" s="65"/>
      <c r="J71" s="64"/>
      <c r="K71" s="65"/>
      <c r="L71" s="65"/>
      <c r="M71" s="64"/>
      <c r="N71" s="65"/>
      <c r="O71" s="64"/>
      <c r="P71" s="65"/>
      <c r="Q71" s="65"/>
      <c r="R71" s="71"/>
      <c r="S71" s="71"/>
      <c r="T71" s="71"/>
      <c r="U71" s="1"/>
    </row>
    <row r="72" spans="1:23" x14ac:dyDescent="0.25">
      <c r="A72" s="54"/>
      <c r="B72" s="54"/>
      <c r="C72" s="54"/>
      <c r="D72" s="35"/>
      <c r="E72" s="38"/>
      <c r="F72" s="64"/>
      <c r="G72" s="65"/>
      <c r="H72" s="64"/>
      <c r="I72" s="65"/>
      <c r="J72" s="64"/>
      <c r="K72" s="64"/>
      <c r="L72" s="64"/>
      <c r="M72" s="64"/>
      <c r="N72" s="64"/>
      <c r="O72" s="64"/>
      <c r="P72" s="65"/>
      <c r="Q72" s="65"/>
      <c r="R72" s="96" t="s">
        <v>67</v>
      </c>
      <c r="S72" s="96"/>
      <c r="T72" s="96"/>
      <c r="U72" s="27"/>
    </row>
    <row r="73" spans="1:23" ht="28.5" x14ac:dyDescent="0.25">
      <c r="A73" s="91" t="s">
        <v>234</v>
      </c>
      <c r="B73" s="92"/>
      <c r="C73" s="93"/>
      <c r="D73" s="28" t="s">
        <v>64</v>
      </c>
      <c r="E73" s="28" t="s">
        <v>63</v>
      </c>
      <c r="F73" s="66" t="s">
        <v>261</v>
      </c>
      <c r="G73" s="66" t="s">
        <v>262</v>
      </c>
      <c r="H73" s="66" t="s">
        <v>263</v>
      </c>
      <c r="I73" s="66" t="s">
        <v>264</v>
      </c>
      <c r="J73" s="67" t="s">
        <v>265</v>
      </c>
      <c r="K73" s="67" t="s">
        <v>169</v>
      </c>
      <c r="L73" s="66" t="s">
        <v>168</v>
      </c>
      <c r="M73" s="66" t="s">
        <v>170</v>
      </c>
      <c r="N73" s="66" t="s">
        <v>71</v>
      </c>
      <c r="O73" s="66" t="s">
        <v>266</v>
      </c>
      <c r="P73" s="66" t="s">
        <v>65</v>
      </c>
      <c r="Q73" s="66" t="s">
        <v>172</v>
      </c>
      <c r="R73" s="72" t="s">
        <v>73</v>
      </c>
      <c r="S73" s="72" t="s">
        <v>74</v>
      </c>
      <c r="T73" s="72" t="s">
        <v>75</v>
      </c>
      <c r="U73" s="1"/>
    </row>
    <row r="74" spans="1:23" x14ac:dyDescent="0.25">
      <c r="A74" s="94" t="s">
        <v>0</v>
      </c>
      <c r="B74" s="94"/>
      <c r="C74" s="78"/>
      <c r="D74" s="26"/>
      <c r="E74" s="26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71"/>
      <c r="S74" s="71"/>
      <c r="T74" s="73"/>
      <c r="U74" s="1"/>
    </row>
    <row r="75" spans="1:23" x14ac:dyDescent="0.25">
      <c r="A75" s="58" t="s">
        <v>236</v>
      </c>
      <c r="B75" s="94" t="s">
        <v>235</v>
      </c>
      <c r="C75" s="94"/>
      <c r="D75" s="40">
        <v>745.56</v>
      </c>
      <c r="E75" s="30">
        <v>1.3428000000000001E-2</v>
      </c>
      <c r="F75" s="62">
        <v>-9.2200000000000006</v>
      </c>
      <c r="G75" s="62">
        <v>-937.24</v>
      </c>
      <c r="H75" s="62">
        <v>-83867.320000000007</v>
      </c>
      <c r="I75" s="62">
        <v>22190.02</v>
      </c>
      <c r="J75" s="62">
        <v>28564.67</v>
      </c>
      <c r="K75" s="62">
        <v>59317.024449600009</v>
      </c>
      <c r="L75" s="62">
        <f t="shared" ref="L75:L117" si="9">SUM(K75,J75,I75,H75,G75)</f>
        <v>25267.154449600002</v>
      </c>
      <c r="M75" s="62">
        <v>16735.580000000002</v>
      </c>
      <c r="N75" s="62">
        <v>5639.76</v>
      </c>
      <c r="O75" s="62">
        <v>53846.13</v>
      </c>
      <c r="P75" s="62">
        <v>40000</v>
      </c>
      <c r="Q75" s="62">
        <f t="shared" ref="Q75:Q118" si="10">SUM(L75:P75)</f>
        <v>141488.6244496</v>
      </c>
      <c r="R75" s="70">
        <v>7</v>
      </c>
      <c r="S75" s="70">
        <v>4</v>
      </c>
      <c r="T75" s="70">
        <v>3</v>
      </c>
      <c r="U75" s="1"/>
    </row>
    <row r="76" spans="1:23" x14ac:dyDescent="0.25">
      <c r="A76" s="57" t="s">
        <v>238</v>
      </c>
      <c r="B76" s="95" t="s">
        <v>237</v>
      </c>
      <c r="C76" s="77"/>
      <c r="D76" s="42">
        <v>159.68</v>
      </c>
      <c r="E76" s="30">
        <v>2.875E-3</v>
      </c>
      <c r="F76" s="62">
        <v>-1.97</v>
      </c>
      <c r="G76" s="62">
        <v>-200.76</v>
      </c>
      <c r="H76" s="62">
        <v>-1531.02</v>
      </c>
      <c r="I76" s="62">
        <v>12152.09</v>
      </c>
      <c r="J76" s="62">
        <v>6115.59</v>
      </c>
      <c r="K76" s="62">
        <v>12700.06295</v>
      </c>
      <c r="L76" s="62">
        <f t="shared" si="9"/>
        <v>29235.962950000001</v>
      </c>
      <c r="M76" s="62">
        <v>3583.03</v>
      </c>
      <c r="N76" s="62">
        <v>1207.5</v>
      </c>
      <c r="O76" s="62">
        <v>11528.26</v>
      </c>
      <c r="P76" s="62">
        <v>10000</v>
      </c>
      <c r="Q76" s="62">
        <f t="shared" si="10"/>
        <v>55554.752950000002</v>
      </c>
      <c r="R76" s="70">
        <v>2</v>
      </c>
      <c r="S76" s="70">
        <v>1</v>
      </c>
      <c r="T76" s="70">
        <v>1</v>
      </c>
      <c r="U76" s="1"/>
    </row>
    <row r="77" spans="1:23" x14ac:dyDescent="0.25">
      <c r="A77" s="56" t="s">
        <v>239</v>
      </c>
      <c r="B77" s="81" t="s">
        <v>302</v>
      </c>
      <c r="C77" s="83"/>
      <c r="D77" s="42">
        <v>574.25</v>
      </c>
      <c r="E77" s="30">
        <v>1.0338999999999999E-2</v>
      </c>
      <c r="F77" s="62">
        <v>-38.979999999999997</v>
      </c>
      <c r="G77" s="62">
        <v>-3962.41</v>
      </c>
      <c r="H77" s="62">
        <v>-17553.46</v>
      </c>
      <c r="I77" s="62">
        <v>-67999.48</v>
      </c>
      <c r="J77" s="62">
        <v>21606.63</v>
      </c>
      <c r="K77" s="62">
        <v>45671.635074800004</v>
      </c>
      <c r="L77" s="62">
        <f t="shared" si="9"/>
        <v>-22237.084925199993</v>
      </c>
      <c r="M77" s="62">
        <v>12658.98</v>
      </c>
      <c r="N77" s="62">
        <v>4342.38</v>
      </c>
      <c r="O77" s="62">
        <v>40729.800000000003</v>
      </c>
      <c r="P77" s="62">
        <v>40000</v>
      </c>
      <c r="Q77" s="62">
        <f t="shared" si="10"/>
        <v>75494.075074799999</v>
      </c>
      <c r="R77" s="70">
        <v>6</v>
      </c>
      <c r="S77" s="70">
        <v>4</v>
      </c>
      <c r="T77" s="70">
        <v>2</v>
      </c>
      <c r="U77" s="1"/>
    </row>
    <row r="78" spans="1:23" x14ac:dyDescent="0.25">
      <c r="A78" s="59" t="s">
        <v>240</v>
      </c>
      <c r="B78" s="81" t="s">
        <v>303</v>
      </c>
      <c r="C78" s="83"/>
      <c r="D78" s="42">
        <v>613.67999999999995</v>
      </c>
      <c r="E78" s="30">
        <v>1.1049E-2</v>
      </c>
      <c r="F78" s="62">
        <v>-41.65</v>
      </c>
      <c r="G78" s="62">
        <v>-4234.4799999999996</v>
      </c>
      <c r="H78" s="62">
        <v>-18758.740000000002</v>
      </c>
      <c r="I78" s="62">
        <v>-72668.56</v>
      </c>
      <c r="J78" s="62">
        <v>23090.22</v>
      </c>
      <c r="K78" s="62">
        <v>48807.998446800004</v>
      </c>
      <c r="L78" s="62">
        <f t="shared" si="9"/>
        <v>-23763.561553199994</v>
      </c>
      <c r="M78" s="62">
        <v>13528.18</v>
      </c>
      <c r="N78" s="62">
        <v>4640.58</v>
      </c>
      <c r="O78" s="62">
        <v>43526.45</v>
      </c>
      <c r="P78" s="62">
        <v>40000</v>
      </c>
      <c r="Q78" s="62">
        <f t="shared" si="10"/>
        <v>77931.648446800013</v>
      </c>
      <c r="R78" s="70">
        <v>7</v>
      </c>
      <c r="S78" s="70">
        <v>4</v>
      </c>
      <c r="T78" s="70">
        <v>3</v>
      </c>
      <c r="U78" s="97"/>
      <c r="V78" s="97"/>
      <c r="W78" s="97"/>
    </row>
    <row r="79" spans="1:23" x14ac:dyDescent="0.25">
      <c r="A79" s="60" t="s">
        <v>241</v>
      </c>
      <c r="B79" s="84" t="s">
        <v>242</v>
      </c>
      <c r="C79" s="86"/>
      <c r="D79" s="31">
        <v>1187.93</v>
      </c>
      <c r="E79" s="32">
        <v>2.1388000000000001E-2</v>
      </c>
      <c r="F79" s="62">
        <v>-80.63</v>
      </c>
      <c r="G79" s="62">
        <v>-8196.89</v>
      </c>
      <c r="H79" s="62">
        <f>SUM(H77:H78)</f>
        <v>-36312.199999999997</v>
      </c>
      <c r="I79" s="62">
        <f>SUM(I77:I78)</f>
        <v>-140668.03999999998</v>
      </c>
      <c r="J79" s="62">
        <v>44696.85</v>
      </c>
      <c r="K79" s="62">
        <v>94479.633521599986</v>
      </c>
      <c r="L79" s="62">
        <f>SUM(L77:L78)</f>
        <v>-46000.646478399984</v>
      </c>
      <c r="M79" s="62">
        <f t="shared" ref="M79:T79" si="11">SUM(M77:M78)</f>
        <v>26187.16</v>
      </c>
      <c r="N79" s="62">
        <v>8982.9599999999991</v>
      </c>
      <c r="O79" s="62">
        <f t="shared" si="11"/>
        <v>84256.25</v>
      </c>
      <c r="P79" s="62">
        <f t="shared" si="11"/>
        <v>80000</v>
      </c>
      <c r="Q79" s="62">
        <f t="shared" si="10"/>
        <v>153425.72352160001</v>
      </c>
      <c r="R79" s="70">
        <f t="shared" si="11"/>
        <v>13</v>
      </c>
      <c r="S79" s="70">
        <f t="shared" si="11"/>
        <v>8</v>
      </c>
      <c r="T79" s="70">
        <f t="shared" si="11"/>
        <v>5</v>
      </c>
      <c r="U79" s="1"/>
    </row>
    <row r="80" spans="1:23" x14ac:dyDescent="0.25">
      <c r="A80" s="60" t="s">
        <v>245</v>
      </c>
      <c r="B80" s="84" t="s">
        <v>243</v>
      </c>
      <c r="C80" s="86"/>
      <c r="D80" s="42">
        <v>196.79</v>
      </c>
      <c r="E80" s="30">
        <v>3.5430000000000001E-3</v>
      </c>
      <c r="F80" s="62">
        <v>-5.67</v>
      </c>
      <c r="G80" s="62">
        <v>-576.52</v>
      </c>
      <c r="H80" s="62">
        <v>-2939.41</v>
      </c>
      <c r="I80" s="62">
        <v>17549.87</v>
      </c>
      <c r="J80" s="62">
        <v>7497.88</v>
      </c>
      <c r="K80" s="62">
        <v>15650.894967600001</v>
      </c>
      <c r="L80" s="62">
        <f t="shared" si="9"/>
        <v>37182.714967600004</v>
      </c>
      <c r="M80" s="62">
        <v>4392.8900000000003</v>
      </c>
      <c r="N80" s="62">
        <v>1488.0600000000002</v>
      </c>
      <c r="O80" s="62">
        <v>14133.98</v>
      </c>
      <c r="P80" s="62">
        <v>20000</v>
      </c>
      <c r="Q80" s="62">
        <f t="shared" si="10"/>
        <v>77197.644967600005</v>
      </c>
      <c r="R80" s="70">
        <v>3</v>
      </c>
      <c r="S80" s="70">
        <v>2</v>
      </c>
      <c r="T80" s="70">
        <v>1</v>
      </c>
      <c r="U80" s="1"/>
    </row>
    <row r="81" spans="1:21" x14ac:dyDescent="0.25">
      <c r="A81" s="58" t="s">
        <v>244</v>
      </c>
      <c r="B81" s="90" t="s">
        <v>304</v>
      </c>
      <c r="C81" s="90"/>
      <c r="D81" s="40">
        <v>544.77</v>
      </c>
      <c r="E81" s="30">
        <v>9.8080000000000007E-3</v>
      </c>
      <c r="F81" s="62">
        <v>-11.17</v>
      </c>
      <c r="G81" s="62">
        <v>-1135.54</v>
      </c>
      <c r="H81" s="62">
        <v>-103814.94</v>
      </c>
      <c r="I81" s="62">
        <v>0</v>
      </c>
      <c r="J81" s="62">
        <v>34584.83</v>
      </c>
      <c r="K81" s="62">
        <v>43325.988665600002</v>
      </c>
      <c r="L81" s="62">
        <f t="shared" si="9"/>
        <v>-27039.6613344</v>
      </c>
      <c r="M81" s="62">
        <v>20262.689999999999</v>
      </c>
      <c r="N81" s="62">
        <v>4119.3600000000006</v>
      </c>
      <c r="O81" s="62">
        <v>65194.48</v>
      </c>
      <c r="P81" s="62">
        <v>30000</v>
      </c>
      <c r="Q81" s="62">
        <f t="shared" si="10"/>
        <v>92536.868665600006</v>
      </c>
      <c r="R81" s="70">
        <v>5</v>
      </c>
      <c r="S81" s="70">
        <v>3</v>
      </c>
      <c r="T81" s="70">
        <v>2</v>
      </c>
      <c r="U81" s="1"/>
    </row>
    <row r="82" spans="1:21" x14ac:dyDescent="0.25">
      <c r="A82" s="58" t="s">
        <v>246</v>
      </c>
      <c r="B82" s="84" t="s">
        <v>247</v>
      </c>
      <c r="C82" s="86"/>
      <c r="D82" s="31">
        <v>1696.45</v>
      </c>
      <c r="E82" s="30">
        <v>3.0542E-2</v>
      </c>
      <c r="F82" s="62">
        <v>-71.27</v>
      </c>
      <c r="G82" s="62">
        <v>-7245.07</v>
      </c>
      <c r="H82" s="62">
        <v>-16571.349999999999</v>
      </c>
      <c r="I82" s="62">
        <v>-83774.25</v>
      </c>
      <c r="J82" s="62">
        <v>64361.34</v>
      </c>
      <c r="K82" s="62">
        <v>134916.63395439999</v>
      </c>
      <c r="L82" s="62">
        <f t="shared" si="9"/>
        <v>91687.303954399977</v>
      </c>
      <c r="M82" s="62">
        <v>37708.26</v>
      </c>
      <c r="N82" s="62">
        <v>12827.64</v>
      </c>
      <c r="O82" s="62">
        <v>121324.99</v>
      </c>
      <c r="P82" s="62">
        <v>100000</v>
      </c>
      <c r="Q82" s="62">
        <f t="shared" si="10"/>
        <v>363548.19395439996</v>
      </c>
      <c r="R82" s="70">
        <v>16</v>
      </c>
      <c r="S82" s="70">
        <v>10</v>
      </c>
      <c r="T82" s="70">
        <v>6</v>
      </c>
      <c r="U82" s="1"/>
    </row>
    <row r="83" spans="1:21" x14ac:dyDescent="0.25">
      <c r="A83" s="55" t="s">
        <v>248</v>
      </c>
      <c r="B83" s="87" t="s">
        <v>305</v>
      </c>
      <c r="C83" s="87"/>
      <c r="D83" s="40">
        <v>520.46</v>
      </c>
      <c r="E83" s="30">
        <v>9.3699999999999999E-3</v>
      </c>
      <c r="F83" s="62">
        <v>-6.44</v>
      </c>
      <c r="G83" s="62">
        <v>-654.35</v>
      </c>
      <c r="H83" s="62">
        <v>-4990.18</v>
      </c>
      <c r="I83" s="62">
        <v>39608.449999999997</v>
      </c>
      <c r="J83" s="62">
        <v>19933.12</v>
      </c>
      <c r="K83" s="62">
        <v>41391.161683999999</v>
      </c>
      <c r="L83" s="62">
        <f t="shared" si="9"/>
        <v>95288.201684</v>
      </c>
      <c r="M83" s="62">
        <v>11678.5</v>
      </c>
      <c r="N83" s="62">
        <v>3935.4</v>
      </c>
      <c r="O83" s="62">
        <v>37575.129999999997</v>
      </c>
      <c r="P83" s="62">
        <v>30000</v>
      </c>
      <c r="Q83" s="62">
        <f t="shared" si="10"/>
        <v>178477.231684</v>
      </c>
      <c r="R83" s="70">
        <v>6</v>
      </c>
      <c r="S83" s="70">
        <v>3</v>
      </c>
      <c r="T83" s="70">
        <v>3</v>
      </c>
      <c r="U83" s="1"/>
    </row>
    <row r="84" spans="1:21" x14ac:dyDescent="0.25">
      <c r="A84" s="56" t="s">
        <v>249</v>
      </c>
      <c r="B84" s="78" t="s">
        <v>306</v>
      </c>
      <c r="C84" s="80"/>
      <c r="D84" s="42">
        <v>901.14</v>
      </c>
      <c r="E84" s="30">
        <v>1.6223999999999999E-2</v>
      </c>
      <c r="F84" s="62">
        <v>-11.14</v>
      </c>
      <c r="G84" s="62">
        <v>-1132.8599999999999</v>
      </c>
      <c r="H84" s="62">
        <v>-12761.06</v>
      </c>
      <c r="I84" s="62">
        <v>-32609.439999999999</v>
      </c>
      <c r="J84" s="62">
        <v>34512.17</v>
      </c>
      <c r="K84" s="62">
        <v>71668.111756800019</v>
      </c>
      <c r="L84" s="62">
        <f t="shared" si="9"/>
        <v>59676.921756800017</v>
      </c>
      <c r="M84" s="62">
        <v>20220.12</v>
      </c>
      <c r="N84" s="62">
        <v>6814.0800000000008</v>
      </c>
      <c r="O84" s="62">
        <v>65057.51</v>
      </c>
      <c r="P84" s="62">
        <v>70000</v>
      </c>
      <c r="Q84" s="62">
        <f t="shared" si="10"/>
        <v>221768.63175680002</v>
      </c>
      <c r="R84" s="70">
        <v>11</v>
      </c>
      <c r="S84" s="70">
        <v>7</v>
      </c>
      <c r="T84" s="70">
        <v>4</v>
      </c>
      <c r="U84" s="1"/>
    </row>
    <row r="85" spans="1:21" x14ac:dyDescent="0.25">
      <c r="A85" s="59" t="s">
        <v>250</v>
      </c>
      <c r="B85" s="81" t="s">
        <v>251</v>
      </c>
      <c r="C85" s="83"/>
      <c r="D85" s="42">
        <v>381.76</v>
      </c>
      <c r="E85" s="30">
        <v>6.8729999999999998E-3</v>
      </c>
      <c r="F85" s="62">
        <v>-4.72</v>
      </c>
      <c r="G85" s="62">
        <v>-479.84</v>
      </c>
      <c r="H85" s="62">
        <v>-66867.86</v>
      </c>
      <c r="I85" s="62">
        <v>52946.9</v>
      </c>
      <c r="J85" s="62">
        <v>14620.56</v>
      </c>
      <c r="K85" s="62">
        <v>30360.880923600005</v>
      </c>
      <c r="L85" s="62">
        <f t="shared" si="9"/>
        <v>30580.640923600015</v>
      </c>
      <c r="M85" s="62">
        <v>8565.9699999999993</v>
      </c>
      <c r="N85" s="62">
        <v>2886.6600000000003</v>
      </c>
      <c r="O85" s="62">
        <v>27560.69</v>
      </c>
      <c r="P85" s="62">
        <v>30000</v>
      </c>
      <c r="Q85" s="62">
        <f t="shared" si="10"/>
        <v>99593.960923600011</v>
      </c>
      <c r="R85" s="70">
        <v>4</v>
      </c>
      <c r="S85" s="70">
        <v>3</v>
      </c>
      <c r="T85" s="70">
        <v>1</v>
      </c>
      <c r="U85" s="1"/>
    </row>
    <row r="86" spans="1:21" x14ac:dyDescent="0.25">
      <c r="A86" s="59" t="s">
        <v>252</v>
      </c>
      <c r="B86" s="81" t="s">
        <v>242</v>
      </c>
      <c r="C86" s="83"/>
      <c r="D86" s="42">
        <v>187.78</v>
      </c>
      <c r="E86" s="30">
        <v>3.3809999999999999E-3</v>
      </c>
      <c r="F86" s="62">
        <v>-12.75</v>
      </c>
      <c r="G86" s="62">
        <v>-1295.71</v>
      </c>
      <c r="H86" s="62">
        <v>-5739.99</v>
      </c>
      <c r="I86" s="62">
        <v>-22235.86</v>
      </c>
      <c r="J86" s="62">
        <v>7065.38</v>
      </c>
      <c r="K86" s="62">
        <v>14935.274029200002</v>
      </c>
      <c r="L86" s="62">
        <f t="shared" si="9"/>
        <v>-7270.9059707999977</v>
      </c>
      <c r="M86" s="62">
        <v>4139.49</v>
      </c>
      <c r="N86" s="62">
        <v>1420.0200000000002</v>
      </c>
      <c r="O86" s="62">
        <v>13318.66</v>
      </c>
      <c r="P86" s="62">
        <v>10000</v>
      </c>
      <c r="Q86" s="62">
        <f t="shared" si="10"/>
        <v>21607.2640292</v>
      </c>
      <c r="R86" s="70">
        <v>2</v>
      </c>
      <c r="S86" s="70">
        <v>1</v>
      </c>
      <c r="T86" s="70">
        <v>1</v>
      </c>
      <c r="U86" s="1"/>
    </row>
    <row r="87" spans="1:21" x14ac:dyDescent="0.25">
      <c r="A87" s="59" t="s">
        <v>93</v>
      </c>
      <c r="B87" s="81" t="s">
        <v>147</v>
      </c>
      <c r="C87" s="83"/>
      <c r="D87" s="42">
        <v>194.06</v>
      </c>
      <c r="E87" s="30">
        <v>3.4940000000000001E-3</v>
      </c>
      <c r="F87" s="62">
        <v>-2.4</v>
      </c>
      <c r="G87" s="62">
        <v>-243.98</v>
      </c>
      <c r="H87" s="62">
        <v>-5093.4799999999996</v>
      </c>
      <c r="I87" s="62">
        <v>26915.18</v>
      </c>
      <c r="J87" s="62">
        <v>7432.61</v>
      </c>
      <c r="K87" s="62">
        <v>15434.4417208</v>
      </c>
      <c r="L87" s="62">
        <f t="shared" si="9"/>
        <v>44444.771720800003</v>
      </c>
      <c r="M87" s="62">
        <v>4354.6499999999996</v>
      </c>
      <c r="N87" s="62">
        <v>1467.4799999999998</v>
      </c>
      <c r="O87" s="62">
        <v>14010.92</v>
      </c>
      <c r="P87" s="62">
        <v>10000</v>
      </c>
      <c r="Q87" s="62">
        <f t="shared" si="10"/>
        <v>74277.821720800013</v>
      </c>
      <c r="R87" s="70">
        <v>2</v>
      </c>
      <c r="S87" s="70">
        <v>1</v>
      </c>
      <c r="T87" s="70">
        <v>1</v>
      </c>
      <c r="U87" s="1"/>
    </row>
    <row r="88" spans="1:21" x14ac:dyDescent="0.25">
      <c r="A88" s="59" t="s">
        <v>94</v>
      </c>
      <c r="B88" s="81" t="s">
        <v>253</v>
      </c>
      <c r="C88" s="83"/>
      <c r="D88" s="31">
        <v>1175.74</v>
      </c>
      <c r="E88" s="30">
        <v>2.1167999999999999E-2</v>
      </c>
      <c r="F88" s="62">
        <v>-14.54</v>
      </c>
      <c r="G88" s="62">
        <v>-1478.19</v>
      </c>
      <c r="H88" s="62">
        <v>-11273.02</v>
      </c>
      <c r="I88" s="62">
        <v>89477.06</v>
      </c>
      <c r="J88" s="62">
        <v>45029.72</v>
      </c>
      <c r="K88" s="62">
        <v>93507.802617599998</v>
      </c>
      <c r="L88" s="62">
        <f t="shared" si="9"/>
        <v>215263.37261759999</v>
      </c>
      <c r="M88" s="62">
        <v>26382.19</v>
      </c>
      <c r="N88" s="62">
        <v>8890.56</v>
      </c>
      <c r="O88" s="62">
        <v>84883.74</v>
      </c>
      <c r="P88" s="62">
        <v>84283.11</v>
      </c>
      <c r="Q88" s="62">
        <f t="shared" si="10"/>
        <v>419702.9726176</v>
      </c>
      <c r="R88" s="70">
        <v>14</v>
      </c>
      <c r="S88" s="70">
        <v>8</v>
      </c>
      <c r="T88" s="70">
        <v>6</v>
      </c>
      <c r="U88" s="1"/>
    </row>
    <row r="89" spans="1:21" x14ac:dyDescent="0.25">
      <c r="A89" s="59" t="s">
        <v>254</v>
      </c>
      <c r="B89" s="81" t="s">
        <v>242</v>
      </c>
      <c r="C89" s="83"/>
      <c r="D89" s="42">
        <v>79.75</v>
      </c>
      <c r="E89" s="30">
        <v>1.436E-3</v>
      </c>
      <c r="F89" s="62">
        <v>-0.99</v>
      </c>
      <c r="G89" s="62">
        <v>-100.27</v>
      </c>
      <c r="H89" s="62">
        <v>-764.65</v>
      </c>
      <c r="I89" s="62">
        <v>6069.2</v>
      </c>
      <c r="J89" s="62">
        <v>3054.35</v>
      </c>
      <c r="K89" s="62">
        <v>6343.4053552000005</v>
      </c>
      <c r="L89" s="62">
        <f t="shared" si="9"/>
        <v>14602.0353552</v>
      </c>
      <c r="M89" s="62">
        <v>1789.49</v>
      </c>
      <c r="N89" s="62">
        <v>603.12</v>
      </c>
      <c r="O89" s="62">
        <v>5757.63</v>
      </c>
      <c r="P89" s="62">
        <v>5716.89</v>
      </c>
      <c r="Q89" s="62">
        <f t="shared" si="10"/>
        <v>28469.165355199999</v>
      </c>
      <c r="R89" s="70">
        <v>1</v>
      </c>
      <c r="S89" s="70">
        <v>1</v>
      </c>
      <c r="T89" s="70">
        <v>0</v>
      </c>
      <c r="U89" s="1"/>
    </row>
    <row r="90" spans="1:21" x14ac:dyDescent="0.25">
      <c r="A90" s="59" t="s">
        <v>148</v>
      </c>
      <c r="B90" s="88">
        <v>0.1426</v>
      </c>
      <c r="C90" s="89"/>
      <c r="D90" s="31">
        <v>1255.49</v>
      </c>
      <c r="E90" s="30">
        <v>2.2603999999999999E-2</v>
      </c>
      <c r="F90" s="62">
        <v>-15.53</v>
      </c>
      <c r="G90" s="62">
        <v>-1578.46</v>
      </c>
      <c r="H90" s="62">
        <v>-12037.67</v>
      </c>
      <c r="I90" s="62">
        <v>95546.26</v>
      </c>
      <c r="J90" s="62">
        <v>48084.07</v>
      </c>
      <c r="K90" s="62">
        <v>99851.20797280001</v>
      </c>
      <c r="L90" s="62">
        <f t="shared" si="9"/>
        <v>229865.40797280002</v>
      </c>
      <c r="M90" s="62">
        <f>SUM(M88:M89)</f>
        <v>28171.68</v>
      </c>
      <c r="N90" s="62">
        <v>9493.68</v>
      </c>
      <c r="O90" s="62">
        <v>90641.37</v>
      </c>
      <c r="P90" s="62">
        <v>90000</v>
      </c>
      <c r="Q90" s="62">
        <f t="shared" si="10"/>
        <v>448172.1379728</v>
      </c>
      <c r="R90" s="70">
        <v>15</v>
      </c>
      <c r="S90" s="70">
        <v>9</v>
      </c>
      <c r="T90" s="70">
        <v>6</v>
      </c>
      <c r="U90" s="1"/>
    </row>
    <row r="91" spans="1:21" x14ac:dyDescent="0.25">
      <c r="A91" s="59" t="s">
        <v>257</v>
      </c>
      <c r="B91" s="81" t="s">
        <v>255</v>
      </c>
      <c r="C91" s="83"/>
      <c r="D91" s="42">
        <v>126.9</v>
      </c>
      <c r="E91" s="30">
        <v>2.2850000000000001E-3</v>
      </c>
      <c r="F91" s="62">
        <v>-1.57</v>
      </c>
      <c r="G91" s="62">
        <v>-159.61000000000001</v>
      </c>
      <c r="H91" s="62">
        <v>-22227.38</v>
      </c>
      <c r="I91" s="62">
        <v>17600.89</v>
      </c>
      <c r="J91" s="62">
        <v>4860.7700000000004</v>
      </c>
      <c r="K91" s="62">
        <v>10093.789162000001</v>
      </c>
      <c r="L91" s="62">
        <f t="shared" si="9"/>
        <v>10168.459161999999</v>
      </c>
      <c r="M91" s="62">
        <v>2847.84</v>
      </c>
      <c r="N91" s="62">
        <v>959.7</v>
      </c>
      <c r="O91" s="62">
        <v>9162.84</v>
      </c>
      <c r="P91" s="62">
        <v>10000</v>
      </c>
      <c r="Q91" s="62">
        <f t="shared" si="10"/>
        <v>33138.839162000004</v>
      </c>
      <c r="R91" s="70">
        <v>1</v>
      </c>
      <c r="S91" s="70">
        <v>1</v>
      </c>
      <c r="T91" s="70">
        <v>0</v>
      </c>
      <c r="U91" s="1"/>
    </row>
    <row r="92" spans="1:21" x14ac:dyDescent="0.25">
      <c r="A92" s="59" t="s">
        <v>256</v>
      </c>
      <c r="B92" s="81" t="s">
        <v>242</v>
      </c>
      <c r="C92" s="83"/>
      <c r="D92" s="42">
        <v>252.09</v>
      </c>
      <c r="E92" s="30">
        <v>4.5389999999999996E-3</v>
      </c>
      <c r="F92" s="62">
        <v>-17.11</v>
      </c>
      <c r="G92" s="62">
        <v>-1739.46</v>
      </c>
      <c r="H92" s="62">
        <v>-7705.79</v>
      </c>
      <c r="I92" s="62">
        <v>-29851.09</v>
      </c>
      <c r="J92" s="62">
        <v>9485.09</v>
      </c>
      <c r="K92" s="62">
        <v>20050.638514800004</v>
      </c>
      <c r="L92" s="62">
        <f t="shared" si="9"/>
        <v>-9760.6114851999955</v>
      </c>
      <c r="M92" s="62">
        <v>5557.16</v>
      </c>
      <c r="N92" s="62">
        <v>1906.38</v>
      </c>
      <c r="O92" s="62">
        <v>17879.97</v>
      </c>
      <c r="P92" s="62">
        <v>20000</v>
      </c>
      <c r="Q92" s="62">
        <f t="shared" si="10"/>
        <v>35582.898514800007</v>
      </c>
      <c r="R92" s="70">
        <v>3</v>
      </c>
      <c r="S92" s="70">
        <v>2</v>
      </c>
      <c r="T92" s="70">
        <v>1</v>
      </c>
      <c r="U92" s="1"/>
    </row>
    <row r="93" spans="1:21" x14ac:dyDescent="0.25">
      <c r="A93" s="59" t="s">
        <v>258</v>
      </c>
      <c r="B93" s="81" t="s">
        <v>267</v>
      </c>
      <c r="C93" s="83"/>
      <c r="D93" s="42">
        <v>148.87</v>
      </c>
      <c r="E93" s="30">
        <v>2.6800000000000001E-3</v>
      </c>
      <c r="F93" s="62">
        <v>-3.71</v>
      </c>
      <c r="G93" s="62">
        <v>-377.16</v>
      </c>
      <c r="H93" s="62">
        <v>0</v>
      </c>
      <c r="I93" s="62">
        <v>-2381.7600000000002</v>
      </c>
      <c r="J93" s="62">
        <v>5701.03</v>
      </c>
      <c r="K93" s="62">
        <v>11838.667376000001</v>
      </c>
      <c r="L93" s="62">
        <f t="shared" si="9"/>
        <v>14780.777376</v>
      </c>
      <c r="M93" s="62">
        <v>3340.14</v>
      </c>
      <c r="N93" s="62">
        <v>1125.6000000000001</v>
      </c>
      <c r="O93" s="62">
        <v>10746.78</v>
      </c>
      <c r="P93" s="62">
        <v>10000</v>
      </c>
      <c r="Q93" s="62">
        <f t="shared" si="10"/>
        <v>39993.297376000002</v>
      </c>
      <c r="R93" s="70">
        <v>2</v>
      </c>
      <c r="S93" s="70">
        <v>1</v>
      </c>
      <c r="T93" s="70">
        <v>1</v>
      </c>
      <c r="U93" s="1"/>
    </row>
    <row r="94" spans="1:21" x14ac:dyDescent="0.25">
      <c r="A94" s="59" t="s">
        <v>259</v>
      </c>
      <c r="B94" s="81" t="s">
        <v>260</v>
      </c>
      <c r="C94" s="83"/>
      <c r="D94" s="42">
        <v>187.97</v>
      </c>
      <c r="E94" s="30">
        <v>3.3839999999999999E-3</v>
      </c>
      <c r="F94" s="62">
        <v>-2.3199999999999998</v>
      </c>
      <c r="G94" s="62">
        <v>-235.85</v>
      </c>
      <c r="H94" s="62">
        <v>0</v>
      </c>
      <c r="I94" s="62">
        <v>-6858.61</v>
      </c>
      <c r="J94" s="62">
        <v>7198.61</v>
      </c>
      <c r="K94" s="62">
        <v>14948.5262688</v>
      </c>
      <c r="L94" s="62">
        <f t="shared" si="9"/>
        <v>15052.6762688</v>
      </c>
      <c r="M94" s="62">
        <v>4217.55</v>
      </c>
      <c r="N94" s="62">
        <v>1421.28</v>
      </c>
      <c r="O94" s="62">
        <v>13569.82</v>
      </c>
      <c r="P94" s="62">
        <v>10000</v>
      </c>
      <c r="Q94" s="62">
        <f t="shared" si="10"/>
        <v>44261.326268799996</v>
      </c>
      <c r="R94" s="70">
        <v>2</v>
      </c>
      <c r="S94" s="70">
        <v>1</v>
      </c>
      <c r="T94" s="70">
        <v>1</v>
      </c>
      <c r="U94" s="1"/>
    </row>
    <row r="95" spans="1:21" x14ac:dyDescent="0.25">
      <c r="A95" s="59" t="s">
        <v>101</v>
      </c>
      <c r="B95" s="81" t="s">
        <v>152</v>
      </c>
      <c r="C95" s="83"/>
      <c r="D95" s="42">
        <v>49.64</v>
      </c>
      <c r="E95" s="30">
        <v>8.9400000000000005E-4</v>
      </c>
      <c r="F95" s="62">
        <v>-0.61</v>
      </c>
      <c r="G95" s="62">
        <v>-62.34</v>
      </c>
      <c r="H95" s="62">
        <v>0</v>
      </c>
      <c r="I95" s="62">
        <v>-1810.22</v>
      </c>
      <c r="J95" s="62">
        <v>1901.17</v>
      </c>
      <c r="K95" s="62">
        <v>3949.1674008</v>
      </c>
      <c r="L95" s="62">
        <f t="shared" si="9"/>
        <v>3977.7774007999997</v>
      </c>
      <c r="M95" s="62">
        <v>1113.8699999999999</v>
      </c>
      <c r="N95" s="62">
        <v>375.47999999999996</v>
      </c>
      <c r="O95" s="62">
        <v>3583.82</v>
      </c>
      <c r="P95" s="62">
        <v>0</v>
      </c>
      <c r="Q95" s="62">
        <f t="shared" si="10"/>
        <v>9050.9474007999997</v>
      </c>
      <c r="R95" s="70">
        <v>1</v>
      </c>
      <c r="S95" s="70">
        <v>0</v>
      </c>
      <c r="T95" s="70">
        <v>1</v>
      </c>
      <c r="U95" s="1"/>
    </row>
    <row r="96" spans="1:21" x14ac:dyDescent="0.25">
      <c r="A96" s="59" t="s">
        <v>268</v>
      </c>
      <c r="B96" s="81" t="s">
        <v>306</v>
      </c>
      <c r="C96" s="83"/>
      <c r="D96" s="42">
        <v>926.43</v>
      </c>
      <c r="E96" s="30">
        <v>1.6678999999999999E-2</v>
      </c>
      <c r="F96" s="62">
        <v>-11.46</v>
      </c>
      <c r="G96" s="62">
        <v>-1164.6600000000001</v>
      </c>
      <c r="H96" s="62">
        <v>-13119.2</v>
      </c>
      <c r="I96" s="62">
        <v>-33524.6</v>
      </c>
      <c r="J96" s="62">
        <v>35480.730000000003</v>
      </c>
      <c r="K96" s="62">
        <v>73678.034762800002</v>
      </c>
      <c r="L96" s="62">
        <f t="shared" si="9"/>
        <v>61350.304762800006</v>
      </c>
      <c r="M96" s="62">
        <v>20787.59</v>
      </c>
      <c r="N96" s="62">
        <v>7005.1799999999994</v>
      </c>
      <c r="O96" s="62">
        <v>66883.31</v>
      </c>
      <c r="P96" s="62">
        <v>70000</v>
      </c>
      <c r="Q96" s="62">
        <f t="shared" si="10"/>
        <v>226026.38476280001</v>
      </c>
      <c r="R96" s="70">
        <v>11</v>
      </c>
      <c r="S96" s="70">
        <v>7</v>
      </c>
      <c r="T96" s="70">
        <v>4</v>
      </c>
      <c r="U96" s="1"/>
    </row>
    <row r="97" spans="1:21" x14ac:dyDescent="0.25">
      <c r="A97" s="59" t="s">
        <v>103</v>
      </c>
      <c r="B97" s="81" t="s">
        <v>152</v>
      </c>
      <c r="C97" s="83"/>
      <c r="D97" s="42">
        <v>62.89</v>
      </c>
      <c r="E97" s="30">
        <v>1.132E-3</v>
      </c>
      <c r="F97" s="62">
        <v>-0.78</v>
      </c>
      <c r="G97" s="62">
        <v>-78.97</v>
      </c>
      <c r="H97" s="62">
        <v>0</v>
      </c>
      <c r="I97" s="62">
        <v>-2293.41</v>
      </c>
      <c r="J97" s="62">
        <v>2408.64</v>
      </c>
      <c r="K97" s="62">
        <v>5000.5117424</v>
      </c>
      <c r="L97" s="62">
        <f t="shared" si="9"/>
        <v>5036.7717423999993</v>
      </c>
      <c r="M97" s="62">
        <v>1411.18</v>
      </c>
      <c r="N97" s="62">
        <v>475.44</v>
      </c>
      <c r="O97" s="62">
        <v>4540.43</v>
      </c>
      <c r="P97" s="62">
        <v>0</v>
      </c>
      <c r="Q97" s="62">
        <f t="shared" si="10"/>
        <v>11463.821742399999</v>
      </c>
      <c r="R97" s="70">
        <v>1</v>
      </c>
      <c r="S97" s="70">
        <v>0</v>
      </c>
      <c r="T97" s="70">
        <v>1</v>
      </c>
      <c r="U97" s="1"/>
    </row>
    <row r="98" spans="1:21" x14ac:dyDescent="0.25">
      <c r="A98" s="59" t="s">
        <v>104</v>
      </c>
      <c r="B98" s="81" t="s">
        <v>269</v>
      </c>
      <c r="C98" s="83"/>
      <c r="D98" s="42">
        <v>482.09</v>
      </c>
      <c r="E98" s="30">
        <v>8.6789999999999992E-3</v>
      </c>
      <c r="F98" s="62">
        <v>-5.96</v>
      </c>
      <c r="G98" s="62">
        <v>-606.01</v>
      </c>
      <c r="H98" s="62">
        <v>0</v>
      </c>
      <c r="I98" s="62">
        <v>33054.120000000003</v>
      </c>
      <c r="J98" s="62">
        <v>18462.61</v>
      </c>
      <c r="K98" s="62">
        <v>38338.729162799995</v>
      </c>
      <c r="L98" s="62">
        <f t="shared" si="9"/>
        <v>89249.449162799996</v>
      </c>
      <c r="M98" s="62">
        <v>10817.06</v>
      </c>
      <c r="N98" s="62">
        <v>3645.18</v>
      </c>
      <c r="O98" s="62">
        <v>34803.5</v>
      </c>
      <c r="P98" s="62">
        <v>30000</v>
      </c>
      <c r="Q98" s="62">
        <f t="shared" si="10"/>
        <v>168515.18916279997</v>
      </c>
      <c r="R98" s="70">
        <v>6</v>
      </c>
      <c r="S98" s="70">
        <v>3</v>
      </c>
      <c r="T98" s="70">
        <v>3</v>
      </c>
      <c r="U98" s="1"/>
    </row>
    <row r="99" spans="1:21" x14ac:dyDescent="0.25">
      <c r="A99" s="59" t="s">
        <v>96</v>
      </c>
      <c r="B99" s="88">
        <v>6.1800000000000001E-2</v>
      </c>
      <c r="C99" s="89"/>
      <c r="D99" s="42">
        <v>544.98</v>
      </c>
      <c r="E99" s="30">
        <v>9.8110000000000003E-3</v>
      </c>
      <c r="F99" s="62">
        <v>-6.74</v>
      </c>
      <c r="G99" s="62">
        <v>-684.98</v>
      </c>
      <c r="H99" s="62">
        <v>0</v>
      </c>
      <c r="I99" s="62">
        <v>30760.71</v>
      </c>
      <c r="J99" s="62">
        <v>20871.45</v>
      </c>
      <c r="K99" s="62">
        <v>43339.2409052</v>
      </c>
      <c r="L99" s="62">
        <f t="shared" si="9"/>
        <v>94286.420905199993</v>
      </c>
      <c r="M99" s="62">
        <v>12228.24</v>
      </c>
      <c r="N99" s="62">
        <v>4120.62</v>
      </c>
      <c r="O99" s="62">
        <v>39343.93</v>
      </c>
      <c r="P99" s="62">
        <v>30000</v>
      </c>
      <c r="Q99" s="62">
        <f t="shared" si="10"/>
        <v>179979.21090519999</v>
      </c>
      <c r="R99" s="70">
        <v>7</v>
      </c>
      <c r="S99" s="70">
        <v>3</v>
      </c>
      <c r="T99" s="70">
        <v>4</v>
      </c>
      <c r="U99" s="1"/>
    </row>
    <row r="100" spans="1:21" x14ac:dyDescent="0.25">
      <c r="A100" s="59" t="s">
        <v>270</v>
      </c>
      <c r="B100" s="81" t="s">
        <v>271</v>
      </c>
      <c r="C100" s="83"/>
      <c r="D100" s="42">
        <v>914.44</v>
      </c>
      <c r="E100" s="30">
        <v>1.6462999999999998E-2</v>
      </c>
      <c r="F100" s="62">
        <v>-11.31</v>
      </c>
      <c r="G100" s="62">
        <v>-1149.77</v>
      </c>
      <c r="H100" s="62">
        <v>-25371.82</v>
      </c>
      <c r="I100" s="62">
        <v>102652</v>
      </c>
      <c r="J100" s="62">
        <v>35020.910000000003</v>
      </c>
      <c r="K100" s="62">
        <v>72723.873511600017</v>
      </c>
      <c r="L100" s="62">
        <f t="shared" si="9"/>
        <v>183875.19351160002</v>
      </c>
      <c r="M100" s="62">
        <v>20518.189999999999</v>
      </c>
      <c r="N100" s="62">
        <v>6914.4600000000009</v>
      </c>
      <c r="O100" s="62">
        <v>66016.53</v>
      </c>
      <c r="P100" s="62">
        <v>70000</v>
      </c>
      <c r="Q100" s="62">
        <f t="shared" si="10"/>
        <v>347324.37351160002</v>
      </c>
      <c r="R100" s="70">
        <v>11</v>
      </c>
      <c r="S100" s="70">
        <v>7</v>
      </c>
      <c r="T100" s="70">
        <v>4</v>
      </c>
      <c r="U100" s="1"/>
    </row>
    <row r="101" spans="1:21" x14ac:dyDescent="0.25">
      <c r="A101" s="59" t="s">
        <v>106</v>
      </c>
      <c r="B101" s="81" t="s">
        <v>272</v>
      </c>
      <c r="C101" s="83"/>
      <c r="D101" s="31">
        <v>1021.13</v>
      </c>
      <c r="E101" s="30">
        <v>1.8384000000000001E-2</v>
      </c>
      <c r="F101" s="62">
        <v>-12.62</v>
      </c>
      <c r="G101" s="62">
        <v>-1283.3</v>
      </c>
      <c r="H101" s="62">
        <v>-40121.589999999997</v>
      </c>
      <c r="I101" s="62">
        <v>69860.479999999996</v>
      </c>
      <c r="J101" s="62">
        <v>39108.36</v>
      </c>
      <c r="K101" s="62">
        <v>81209.724268800011</v>
      </c>
      <c r="L101" s="62">
        <f t="shared" si="9"/>
        <v>148773.67426880004</v>
      </c>
      <c r="M101" s="62">
        <v>22912.959999999999</v>
      </c>
      <c r="N101" s="62">
        <v>7721.2800000000007</v>
      </c>
      <c r="O101" s="62">
        <v>73721.61</v>
      </c>
      <c r="P101" s="62">
        <v>70000</v>
      </c>
      <c r="Q101" s="62">
        <f t="shared" si="10"/>
        <v>323129.52426880004</v>
      </c>
      <c r="R101" s="70">
        <v>12</v>
      </c>
      <c r="S101" s="70">
        <v>7</v>
      </c>
      <c r="T101" s="70">
        <v>5</v>
      </c>
      <c r="U101" s="1"/>
    </row>
    <row r="102" spans="1:21" x14ac:dyDescent="0.25">
      <c r="A102" s="59" t="s">
        <v>273</v>
      </c>
      <c r="B102" s="81" t="s">
        <v>156</v>
      </c>
      <c r="C102" s="83"/>
      <c r="D102" s="42">
        <v>293.92</v>
      </c>
      <c r="E102" s="30">
        <v>5.2919999999999998E-3</v>
      </c>
      <c r="F102" s="62">
        <v>-3.63</v>
      </c>
      <c r="G102" s="62">
        <v>-369.03</v>
      </c>
      <c r="H102" s="62">
        <v>0</v>
      </c>
      <c r="I102" s="62">
        <v>-6269.03</v>
      </c>
      <c r="J102" s="62">
        <v>11257.41</v>
      </c>
      <c r="K102" s="62">
        <v>23376.9506544</v>
      </c>
      <c r="L102" s="62">
        <f t="shared" si="9"/>
        <v>27996.300654400002</v>
      </c>
      <c r="M102" s="62">
        <v>6595.53</v>
      </c>
      <c r="N102" s="62">
        <v>2222.64</v>
      </c>
      <c r="O102" s="62">
        <v>21220.89</v>
      </c>
      <c r="P102" s="62">
        <v>20000</v>
      </c>
      <c r="Q102" s="62">
        <f t="shared" si="10"/>
        <v>78035.360654399992</v>
      </c>
      <c r="R102" s="70">
        <v>3</v>
      </c>
      <c r="S102" s="70">
        <v>2</v>
      </c>
      <c r="T102" s="70">
        <v>1</v>
      </c>
      <c r="U102" s="1"/>
    </row>
    <row r="103" spans="1:21" x14ac:dyDescent="0.25">
      <c r="A103" s="59" t="s">
        <v>96</v>
      </c>
      <c r="B103" s="88">
        <v>0.14929999999999999</v>
      </c>
      <c r="C103" s="89"/>
      <c r="D103" s="31">
        <v>1315.05</v>
      </c>
      <c r="E103" s="30">
        <v>2.3675999999999999E-2</v>
      </c>
      <c r="F103" s="62">
        <v>-16.25</v>
      </c>
      <c r="G103" s="62">
        <v>-1652.33</v>
      </c>
      <c r="H103" s="62">
        <v>-40121.589999999997</v>
      </c>
      <c r="I103" s="62">
        <v>63591.45</v>
      </c>
      <c r="J103" s="62">
        <v>50365.77</v>
      </c>
      <c r="K103" s="62">
        <v>104586.6749232</v>
      </c>
      <c r="L103" s="62">
        <f t="shared" si="9"/>
        <v>176769.97492320003</v>
      </c>
      <c r="M103" s="62">
        <v>29508.49</v>
      </c>
      <c r="N103" s="62">
        <v>9943.92</v>
      </c>
      <c r="O103" s="62">
        <v>94942.5</v>
      </c>
      <c r="P103" s="62">
        <v>90000</v>
      </c>
      <c r="Q103" s="62">
        <f t="shared" si="10"/>
        <v>401164.88492320001</v>
      </c>
      <c r="R103" s="70">
        <v>15</v>
      </c>
      <c r="S103" s="70">
        <v>9</v>
      </c>
      <c r="T103" s="70">
        <v>6</v>
      </c>
      <c r="U103" s="1"/>
    </row>
    <row r="104" spans="1:21" x14ac:dyDescent="0.25">
      <c r="A104" s="59" t="s">
        <v>108</v>
      </c>
      <c r="B104" s="81" t="s">
        <v>253</v>
      </c>
      <c r="C104" s="83"/>
      <c r="D104" s="42">
        <v>258.88</v>
      </c>
      <c r="E104" s="30">
        <v>4.6610000000000002E-3</v>
      </c>
      <c r="F104" s="62">
        <v>-3.2</v>
      </c>
      <c r="G104" s="62">
        <v>-325.48</v>
      </c>
      <c r="H104" s="62">
        <v>-2482.15</v>
      </c>
      <c r="I104" s="62">
        <v>19701.48</v>
      </c>
      <c r="J104" s="62">
        <v>9914.86</v>
      </c>
      <c r="K104" s="62">
        <v>20589.562925200004</v>
      </c>
      <c r="L104" s="62">
        <f t="shared" si="9"/>
        <v>47398.272925199999</v>
      </c>
      <c r="M104" s="62">
        <v>5808.96</v>
      </c>
      <c r="N104" s="62">
        <v>1957.6200000000001</v>
      </c>
      <c r="O104" s="62">
        <v>18690.099999999999</v>
      </c>
      <c r="P104" s="62">
        <v>20000</v>
      </c>
      <c r="Q104" s="62">
        <f t="shared" si="10"/>
        <v>93854.952925199992</v>
      </c>
      <c r="R104" s="70">
        <v>3</v>
      </c>
      <c r="S104" s="70">
        <v>2</v>
      </c>
      <c r="T104" s="70">
        <v>1</v>
      </c>
      <c r="U104" s="1"/>
    </row>
    <row r="105" spans="1:21" x14ac:dyDescent="0.25">
      <c r="A105" s="59" t="s">
        <v>109</v>
      </c>
      <c r="B105" s="81" t="s">
        <v>274</v>
      </c>
      <c r="C105" s="83"/>
      <c r="D105" s="42">
        <v>487.71</v>
      </c>
      <c r="E105" s="30">
        <v>8.7810000000000006E-3</v>
      </c>
      <c r="F105" s="62">
        <v>-6.03</v>
      </c>
      <c r="G105" s="62">
        <v>-613.30999999999995</v>
      </c>
      <c r="H105" s="62">
        <v>0</v>
      </c>
      <c r="I105" s="62">
        <v>4534.42</v>
      </c>
      <c r="J105" s="62">
        <v>18679.16</v>
      </c>
      <c r="K105" s="62">
        <v>38789.305309200005</v>
      </c>
      <c r="L105" s="62">
        <f t="shared" si="9"/>
        <v>61389.575309200009</v>
      </c>
      <c r="M105" s="62">
        <v>10943.82</v>
      </c>
      <c r="N105" s="62">
        <v>3688.0200000000004</v>
      </c>
      <c r="O105" s="62">
        <v>35211.35</v>
      </c>
      <c r="P105" s="62">
        <v>30000</v>
      </c>
      <c r="Q105" s="62">
        <f t="shared" si="10"/>
        <v>141232.76530920001</v>
      </c>
      <c r="R105" s="70">
        <v>6</v>
      </c>
      <c r="S105" s="70">
        <v>3</v>
      </c>
      <c r="T105" s="70">
        <v>3</v>
      </c>
      <c r="U105" s="1"/>
    </row>
    <row r="106" spans="1:21" x14ac:dyDescent="0.25">
      <c r="A106" s="59" t="s">
        <v>110</v>
      </c>
      <c r="B106" s="81" t="s">
        <v>275</v>
      </c>
      <c r="C106" s="83"/>
      <c r="D106" s="42">
        <v>217.45</v>
      </c>
      <c r="E106" s="30">
        <v>3.9150000000000001E-3</v>
      </c>
      <c r="F106" s="62">
        <v>-2.69</v>
      </c>
      <c r="G106" s="62">
        <v>-273.35000000000002</v>
      </c>
      <c r="H106" s="62">
        <v>0</v>
      </c>
      <c r="I106" s="62">
        <v>14909.29</v>
      </c>
      <c r="J106" s="62">
        <v>8327.77</v>
      </c>
      <c r="K106" s="62">
        <v>17294.172678000003</v>
      </c>
      <c r="L106" s="62">
        <f t="shared" si="9"/>
        <v>40257.882678000002</v>
      </c>
      <c r="M106" s="62">
        <v>4879.1099999999997</v>
      </c>
      <c r="N106" s="62">
        <v>1644.3</v>
      </c>
      <c r="O106" s="62">
        <v>15698.36</v>
      </c>
      <c r="P106" s="62">
        <v>20000</v>
      </c>
      <c r="Q106" s="62">
        <f t="shared" si="10"/>
        <v>82479.652678000013</v>
      </c>
      <c r="R106" s="70">
        <v>3</v>
      </c>
      <c r="S106" s="70">
        <v>2</v>
      </c>
      <c r="T106" s="70">
        <v>1</v>
      </c>
      <c r="U106" s="1"/>
    </row>
    <row r="107" spans="1:21" x14ac:dyDescent="0.25">
      <c r="A107" s="59" t="s">
        <v>111</v>
      </c>
      <c r="B107" s="81" t="s">
        <v>276</v>
      </c>
      <c r="C107" s="83"/>
      <c r="D107" s="42">
        <v>277.68</v>
      </c>
      <c r="E107" s="30">
        <v>4.999E-3</v>
      </c>
      <c r="F107" s="62">
        <v>-3.43</v>
      </c>
      <c r="G107" s="62">
        <v>-348.84</v>
      </c>
      <c r="H107" s="62">
        <v>0</v>
      </c>
      <c r="I107" s="62">
        <v>14728.51</v>
      </c>
      <c r="J107" s="62">
        <v>10635.19</v>
      </c>
      <c r="K107" s="62">
        <v>22082.648586800002</v>
      </c>
      <c r="L107" s="62">
        <f t="shared" si="9"/>
        <v>47097.50858680001</v>
      </c>
      <c r="M107" s="62">
        <v>6230.98</v>
      </c>
      <c r="N107" s="62">
        <v>2099.58</v>
      </c>
      <c r="O107" s="62">
        <v>20047.96</v>
      </c>
      <c r="P107" s="62">
        <v>20000</v>
      </c>
      <c r="Q107" s="62">
        <f t="shared" si="10"/>
        <v>95476.028586800006</v>
      </c>
      <c r="R107" s="70">
        <v>4</v>
      </c>
      <c r="S107" s="70">
        <v>2</v>
      </c>
      <c r="T107" s="70">
        <v>2</v>
      </c>
      <c r="U107" s="1"/>
    </row>
    <row r="108" spans="1:21" x14ac:dyDescent="0.25">
      <c r="A108" s="59" t="s">
        <v>96</v>
      </c>
      <c r="B108" s="88">
        <v>5.62E-2</v>
      </c>
      <c r="C108" s="89"/>
      <c r="D108" s="42">
        <v>495.13</v>
      </c>
      <c r="E108" s="30">
        <v>8.914E-3</v>
      </c>
      <c r="F108" s="62">
        <v>-6.12</v>
      </c>
      <c r="G108" s="62">
        <v>-622.19000000000005</v>
      </c>
      <c r="H108" s="62">
        <v>0</v>
      </c>
      <c r="I108" s="62">
        <v>29637.8</v>
      </c>
      <c r="J108" s="62">
        <v>18962.96</v>
      </c>
      <c r="K108" s="62">
        <v>39376.821264800004</v>
      </c>
      <c r="L108" s="62">
        <f t="shared" si="9"/>
        <v>87355.391264799997</v>
      </c>
      <c r="M108" s="62">
        <v>11110.09</v>
      </c>
      <c r="N108" s="62">
        <v>3743.88</v>
      </c>
      <c r="O108" s="62">
        <v>35746.32</v>
      </c>
      <c r="P108" s="62">
        <v>40000</v>
      </c>
      <c r="Q108" s="62">
        <f t="shared" si="10"/>
        <v>177955.68126479999</v>
      </c>
      <c r="R108" s="70">
        <v>7</v>
      </c>
      <c r="S108" s="70">
        <v>4</v>
      </c>
      <c r="T108" s="70">
        <v>3</v>
      </c>
      <c r="U108" s="1"/>
    </row>
    <row r="109" spans="1:21" x14ac:dyDescent="0.25">
      <c r="A109" s="59" t="s">
        <v>112</v>
      </c>
      <c r="B109" s="81" t="s">
        <v>160</v>
      </c>
      <c r="C109" s="83"/>
      <c r="D109" s="42">
        <v>179.29</v>
      </c>
      <c r="E109" s="30">
        <v>3.228E-3</v>
      </c>
      <c r="F109" s="62">
        <v>-2.2200000000000002</v>
      </c>
      <c r="G109" s="62">
        <v>-225.33</v>
      </c>
      <c r="H109" s="62">
        <v>0</v>
      </c>
      <c r="I109" s="62">
        <v>3049.66</v>
      </c>
      <c r="J109" s="62">
        <v>6866.28</v>
      </c>
      <c r="K109" s="62">
        <v>14259.4098096</v>
      </c>
      <c r="L109" s="62">
        <f t="shared" si="9"/>
        <v>23950.019809599999</v>
      </c>
      <c r="M109" s="62">
        <v>4022.84</v>
      </c>
      <c r="N109" s="62">
        <v>1355.76</v>
      </c>
      <c r="O109" s="62">
        <v>12943.35</v>
      </c>
      <c r="P109" s="62">
        <v>10000</v>
      </c>
      <c r="Q109" s="62">
        <f t="shared" si="10"/>
        <v>52271.969809599999</v>
      </c>
      <c r="R109" s="70">
        <v>2</v>
      </c>
      <c r="S109" s="70">
        <v>1</v>
      </c>
      <c r="T109" s="70">
        <v>1</v>
      </c>
      <c r="U109" s="1"/>
    </row>
    <row r="110" spans="1:21" x14ac:dyDescent="0.25">
      <c r="A110" s="60" t="s">
        <v>307</v>
      </c>
      <c r="B110" s="84"/>
      <c r="C110" s="86"/>
      <c r="D110" s="31">
        <v>8807.61</v>
      </c>
      <c r="E110" s="30">
        <v>0.15857099999999999</v>
      </c>
      <c r="F110" s="62">
        <v>-135.19</v>
      </c>
      <c r="G110" s="62">
        <v>-13743.32</v>
      </c>
      <c r="H110" s="62">
        <v>-213527.99</v>
      </c>
      <c r="I110" s="62">
        <v>317665.17</v>
      </c>
      <c r="J110" s="62">
        <v>337023.61</v>
      </c>
      <c r="K110" s="62">
        <v>700473.62853720016</v>
      </c>
      <c r="L110" s="62">
        <f t="shared" si="9"/>
        <v>1127891.0985372001</v>
      </c>
      <c r="M110" s="62">
        <v>197456.69</v>
      </c>
      <c r="N110" s="62">
        <v>66599.820000000007</v>
      </c>
      <c r="O110" s="62">
        <v>635309.77</v>
      </c>
      <c r="P110" s="62">
        <v>620000</v>
      </c>
      <c r="Q110" s="62">
        <f t="shared" si="10"/>
        <v>2647257.3785372004</v>
      </c>
      <c r="R110" s="70">
        <v>105</v>
      </c>
      <c r="S110" s="70">
        <v>62</v>
      </c>
      <c r="T110" s="70">
        <v>43</v>
      </c>
      <c r="U110" s="1"/>
    </row>
    <row r="111" spans="1:21" x14ac:dyDescent="0.25">
      <c r="A111" s="59" t="s">
        <v>120</v>
      </c>
      <c r="B111" s="87" t="s">
        <v>277</v>
      </c>
      <c r="C111" s="87"/>
      <c r="D111" s="31">
        <v>1669.36</v>
      </c>
      <c r="E111" s="30">
        <v>3.0054999999999998E-2</v>
      </c>
      <c r="F111" s="62">
        <v>460.77</v>
      </c>
      <c r="G111" s="62">
        <v>46841.87</v>
      </c>
      <c r="H111" s="62">
        <v>-8829.84</v>
      </c>
      <c r="I111" s="62">
        <v>0</v>
      </c>
      <c r="J111" s="62">
        <v>63933.71</v>
      </c>
      <c r="K111" s="62">
        <v>132765.353726</v>
      </c>
      <c r="L111" s="62">
        <f t="shared" si="9"/>
        <v>234711.09372599999</v>
      </c>
      <c r="M111" s="62">
        <v>37457.72</v>
      </c>
      <c r="N111" s="62">
        <v>12623.1</v>
      </c>
      <c r="O111" s="62">
        <v>120518.89</v>
      </c>
      <c r="P111" s="62">
        <v>150000</v>
      </c>
      <c r="Q111" s="62">
        <f t="shared" si="10"/>
        <v>555310.80372600001</v>
      </c>
      <c r="R111" s="70">
        <v>25</v>
      </c>
      <c r="S111" s="70">
        <v>15</v>
      </c>
      <c r="T111" s="70">
        <v>10</v>
      </c>
      <c r="U111" s="1"/>
    </row>
    <row r="112" spans="1:21" x14ac:dyDescent="0.25">
      <c r="A112" s="56" t="s">
        <v>114</v>
      </c>
      <c r="B112" s="78" t="s">
        <v>284</v>
      </c>
      <c r="C112" s="80"/>
      <c r="D112" s="31">
        <v>1079.6199999999999</v>
      </c>
      <c r="E112" s="30">
        <v>1.9438E-2</v>
      </c>
      <c r="F112" s="62">
        <v>-13.35</v>
      </c>
      <c r="G112" s="62">
        <v>-1356.81</v>
      </c>
      <c r="H112" s="62">
        <v>-42419.75</v>
      </c>
      <c r="I112" s="62">
        <v>73862.06</v>
      </c>
      <c r="J112" s="62">
        <v>41348.480000000003</v>
      </c>
      <c r="K112" s="62">
        <v>85865.67778160001</v>
      </c>
      <c r="L112" s="62">
        <f t="shared" si="9"/>
        <v>157299.65778160002</v>
      </c>
      <c r="M112" s="62">
        <v>24225.4</v>
      </c>
      <c r="N112" s="62">
        <v>8163.96</v>
      </c>
      <c r="O112" s="62">
        <v>77944.37</v>
      </c>
      <c r="P112" s="62">
        <v>100000</v>
      </c>
      <c r="Q112" s="62">
        <f t="shared" si="10"/>
        <v>367633.3877816</v>
      </c>
      <c r="R112" s="70">
        <v>16</v>
      </c>
      <c r="S112" s="70">
        <v>10</v>
      </c>
      <c r="T112" s="70">
        <v>6</v>
      </c>
      <c r="U112" s="1"/>
    </row>
    <row r="113" spans="1:21" x14ac:dyDescent="0.25">
      <c r="A113" s="59" t="s">
        <v>115</v>
      </c>
      <c r="B113" s="81" t="s">
        <v>278</v>
      </c>
      <c r="C113" s="83"/>
      <c r="D113" s="42">
        <v>466.41</v>
      </c>
      <c r="E113" s="30">
        <v>8.397E-3</v>
      </c>
      <c r="F113" s="62">
        <v>-5.77</v>
      </c>
      <c r="G113" s="62">
        <v>-586.58000000000004</v>
      </c>
      <c r="H113" s="62">
        <v>-13511.68</v>
      </c>
      <c r="I113" s="62">
        <v>43917.47</v>
      </c>
      <c r="J113" s="62">
        <v>17862.52</v>
      </c>
      <c r="K113" s="62">
        <v>37093.018640399998</v>
      </c>
      <c r="L113" s="62">
        <f t="shared" si="9"/>
        <v>84774.748640399994</v>
      </c>
      <c r="M113" s="62">
        <v>10465.36</v>
      </c>
      <c r="N113" s="62">
        <v>3526.74</v>
      </c>
      <c r="O113" s="62">
        <v>33671.919999999998</v>
      </c>
      <c r="P113" s="62">
        <v>40000</v>
      </c>
      <c r="Q113" s="62">
        <f t="shared" si="10"/>
        <v>172438.7686404</v>
      </c>
      <c r="R113" s="70">
        <v>7</v>
      </c>
      <c r="S113" s="70">
        <v>4</v>
      </c>
      <c r="T113" s="70">
        <v>3</v>
      </c>
      <c r="U113" s="1"/>
    </row>
    <row r="114" spans="1:21" x14ac:dyDescent="0.25">
      <c r="A114" s="59" t="s">
        <v>116</v>
      </c>
      <c r="B114" s="81" t="s">
        <v>279</v>
      </c>
      <c r="C114" s="83"/>
      <c r="D114" s="42">
        <v>307.70999999999998</v>
      </c>
      <c r="E114" s="30">
        <v>5.5399999999999998E-3</v>
      </c>
      <c r="F114" s="62">
        <v>-124.76</v>
      </c>
      <c r="G114" s="62">
        <v>-12683.1</v>
      </c>
      <c r="H114" s="62">
        <v>-56985.62</v>
      </c>
      <c r="I114" s="62">
        <v>55480.11</v>
      </c>
      <c r="J114" s="62">
        <v>11784.96</v>
      </c>
      <c r="K114" s="62">
        <v>24472.469128000004</v>
      </c>
      <c r="L114" s="62">
        <f t="shared" si="9"/>
        <v>22068.819128000003</v>
      </c>
      <c r="M114" s="62">
        <v>6904.62</v>
      </c>
      <c r="N114" s="62">
        <v>2326.8000000000002</v>
      </c>
      <c r="O114" s="62">
        <v>22215.360000000001</v>
      </c>
      <c r="P114" s="62">
        <v>30000</v>
      </c>
      <c r="Q114" s="62">
        <f t="shared" si="10"/>
        <v>83515.599128000002</v>
      </c>
      <c r="R114" s="70">
        <v>5</v>
      </c>
      <c r="S114" s="70">
        <v>3</v>
      </c>
      <c r="T114" s="70">
        <v>2</v>
      </c>
      <c r="U114" s="1"/>
    </row>
    <row r="115" spans="1:21" x14ac:dyDescent="0.25">
      <c r="A115" s="59" t="s">
        <v>117</v>
      </c>
      <c r="B115" s="81" t="s">
        <v>160</v>
      </c>
      <c r="C115" s="83"/>
      <c r="D115" s="43">
        <v>138.6</v>
      </c>
      <c r="E115" s="34">
        <v>2.4949999999999998E-3</v>
      </c>
      <c r="F115" s="62">
        <v>-1.71</v>
      </c>
      <c r="G115" s="62">
        <v>-174.19</v>
      </c>
      <c r="H115" s="62">
        <v>0</v>
      </c>
      <c r="I115" s="62">
        <v>2357.54</v>
      </c>
      <c r="J115" s="62">
        <v>5307.97</v>
      </c>
      <c r="K115" s="62">
        <v>11021.445933999999</v>
      </c>
      <c r="L115" s="62">
        <f t="shared" si="9"/>
        <v>18512.765934000003</v>
      </c>
      <c r="M115" s="62">
        <v>3109.86</v>
      </c>
      <c r="N115" s="62">
        <v>1047.8999999999999</v>
      </c>
      <c r="O115" s="62">
        <v>10005.84</v>
      </c>
      <c r="P115" s="62">
        <v>10000</v>
      </c>
      <c r="Q115" s="62">
        <f t="shared" si="10"/>
        <v>42676.365934000001</v>
      </c>
      <c r="R115" s="70">
        <v>2</v>
      </c>
      <c r="S115" s="70">
        <v>1</v>
      </c>
      <c r="T115" s="70">
        <v>1</v>
      </c>
    </row>
    <row r="116" spans="1:21" x14ac:dyDescent="0.25">
      <c r="A116" s="59" t="s">
        <v>118</v>
      </c>
      <c r="B116" s="81" t="s">
        <v>280</v>
      </c>
      <c r="C116" s="83"/>
      <c r="D116" s="43">
        <v>106.48</v>
      </c>
      <c r="E116" s="34">
        <v>1.9170000000000001E-3</v>
      </c>
      <c r="F116" s="62">
        <v>-1.32</v>
      </c>
      <c r="G116" s="62">
        <v>-133.9</v>
      </c>
      <c r="H116" s="62">
        <v>0</v>
      </c>
      <c r="I116" s="62">
        <v>989.98</v>
      </c>
      <c r="J116" s="62">
        <v>4078.16</v>
      </c>
      <c r="K116" s="62">
        <v>8468.1811044000005</v>
      </c>
      <c r="L116" s="62">
        <f t="shared" si="9"/>
        <v>13402.4211044</v>
      </c>
      <c r="M116" s="62">
        <v>2389.3200000000002</v>
      </c>
      <c r="N116" s="62">
        <v>805.14</v>
      </c>
      <c r="O116" s="62">
        <v>7687.57</v>
      </c>
      <c r="P116" s="62">
        <v>10000</v>
      </c>
      <c r="Q116" s="62">
        <f t="shared" si="10"/>
        <v>34284.451104399996</v>
      </c>
      <c r="R116" s="70">
        <v>2</v>
      </c>
      <c r="S116" s="70">
        <v>1</v>
      </c>
      <c r="T116" s="70">
        <v>1</v>
      </c>
    </row>
    <row r="117" spans="1:21" x14ac:dyDescent="0.25">
      <c r="A117" s="59" t="s">
        <v>119</v>
      </c>
      <c r="B117" s="81" t="s">
        <v>276</v>
      </c>
      <c r="C117" s="83"/>
      <c r="D117" s="43">
        <v>105.89</v>
      </c>
      <c r="E117" s="34">
        <v>1.9059999999999999E-3</v>
      </c>
      <c r="F117" s="62">
        <v>-1.31</v>
      </c>
      <c r="G117" s="62">
        <v>-133.03</v>
      </c>
      <c r="H117" s="62">
        <v>0</v>
      </c>
      <c r="I117" s="62">
        <v>5616.54</v>
      </c>
      <c r="J117" s="62">
        <v>4055.6</v>
      </c>
      <c r="K117" s="62">
        <v>8419.5895591999997</v>
      </c>
      <c r="L117" s="62">
        <f t="shared" si="9"/>
        <v>17958.699559200002</v>
      </c>
      <c r="M117" s="62">
        <v>2376.11</v>
      </c>
      <c r="N117" s="62">
        <v>800.52</v>
      </c>
      <c r="O117" s="62">
        <v>7645.06</v>
      </c>
      <c r="P117" s="62">
        <v>10000</v>
      </c>
      <c r="Q117" s="62">
        <f t="shared" si="10"/>
        <v>38780.389559200004</v>
      </c>
      <c r="R117" s="70">
        <v>2</v>
      </c>
      <c r="S117" s="70">
        <v>1</v>
      </c>
      <c r="T117" s="70">
        <v>1</v>
      </c>
    </row>
    <row r="118" spans="1:21" x14ac:dyDescent="0.25">
      <c r="A118" s="60" t="s">
        <v>308</v>
      </c>
      <c r="B118" s="84"/>
      <c r="C118" s="86"/>
      <c r="D118" s="31">
        <f t="shared" ref="D118:T118" si="12">SUM(D112:D117)</f>
        <v>2204.7099999999996</v>
      </c>
      <c r="E118" s="34">
        <f t="shared" si="12"/>
        <v>3.9692999999999999E-2</v>
      </c>
      <c r="F118" s="62">
        <f t="shared" si="12"/>
        <v>-148.22</v>
      </c>
      <c r="G118" s="62">
        <f t="shared" si="12"/>
        <v>-15067.61</v>
      </c>
      <c r="H118" s="62">
        <f t="shared" si="12"/>
        <v>-112917.05</v>
      </c>
      <c r="I118" s="62">
        <f t="shared" si="12"/>
        <v>182223.70000000004</v>
      </c>
      <c r="J118" s="62">
        <f t="shared" si="12"/>
        <v>84437.69</v>
      </c>
      <c r="K118" s="62">
        <v>175340.3821476</v>
      </c>
      <c r="L118" s="62">
        <f t="shared" si="12"/>
        <v>314017.11214760004</v>
      </c>
      <c r="M118" s="62">
        <f t="shared" si="12"/>
        <v>49470.670000000006</v>
      </c>
      <c r="N118" s="62">
        <v>16671.060000000001</v>
      </c>
      <c r="O118" s="62">
        <f t="shared" si="12"/>
        <v>159170.12</v>
      </c>
      <c r="P118" s="62">
        <f t="shared" si="12"/>
        <v>200000</v>
      </c>
      <c r="Q118" s="62">
        <f t="shared" si="10"/>
        <v>739328.96214760002</v>
      </c>
      <c r="R118" s="70">
        <f t="shared" si="12"/>
        <v>34</v>
      </c>
      <c r="S118" s="70">
        <f t="shared" si="12"/>
        <v>20</v>
      </c>
      <c r="T118" s="70">
        <f t="shared" si="12"/>
        <v>14</v>
      </c>
    </row>
    <row r="119" spans="1:21" x14ac:dyDescent="0.25">
      <c r="A119" s="84" t="s">
        <v>281</v>
      </c>
      <c r="B119" s="85"/>
      <c r="C119" s="86"/>
      <c r="D119" s="41"/>
      <c r="E119" s="34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70"/>
      <c r="S119" s="70"/>
      <c r="T119" s="70"/>
    </row>
    <row r="120" spans="1:21" x14ac:dyDescent="0.25">
      <c r="A120" s="75" t="s">
        <v>309</v>
      </c>
      <c r="B120" s="76"/>
      <c r="C120" s="77"/>
      <c r="D120" s="41">
        <v>0</v>
      </c>
      <c r="E120" s="34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70">
        <v>0</v>
      </c>
      <c r="S120" s="70">
        <v>0</v>
      </c>
      <c r="T120" s="70">
        <v>0</v>
      </c>
    </row>
    <row r="121" spans="1:21" x14ac:dyDescent="0.25">
      <c r="A121" s="75" t="s">
        <v>310</v>
      </c>
      <c r="B121" s="76"/>
      <c r="C121" s="77"/>
      <c r="D121" s="41">
        <v>0</v>
      </c>
      <c r="E121" s="34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70">
        <v>0</v>
      </c>
      <c r="S121" s="70">
        <v>0</v>
      </c>
      <c r="T121" s="70">
        <v>0</v>
      </c>
    </row>
    <row r="122" spans="1:21" x14ac:dyDescent="0.25">
      <c r="A122" s="75" t="s">
        <v>311</v>
      </c>
      <c r="B122" s="76"/>
      <c r="C122" s="77"/>
      <c r="D122" s="41">
        <v>0</v>
      </c>
      <c r="E122" s="34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70">
        <v>0</v>
      </c>
      <c r="S122" s="70">
        <v>0</v>
      </c>
      <c r="T122" s="70">
        <v>0</v>
      </c>
    </row>
    <row r="123" spans="1:21" x14ac:dyDescent="0.25">
      <c r="A123" s="75" t="s">
        <v>312</v>
      </c>
      <c r="B123" s="76"/>
      <c r="C123" s="77"/>
      <c r="D123" s="41">
        <v>0</v>
      </c>
      <c r="E123" s="34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70">
        <v>0</v>
      </c>
      <c r="S123" s="70">
        <v>0</v>
      </c>
      <c r="T123" s="70">
        <v>0</v>
      </c>
    </row>
    <row r="124" spans="1:21" x14ac:dyDescent="0.25">
      <c r="A124" s="75" t="s">
        <v>313</v>
      </c>
      <c r="B124" s="76"/>
      <c r="C124" s="77"/>
      <c r="D124" s="41">
        <v>0</v>
      </c>
      <c r="E124" s="34">
        <v>0</v>
      </c>
      <c r="F124" s="62">
        <v>0</v>
      </c>
      <c r="G124" s="62">
        <v>0</v>
      </c>
      <c r="H124" s="62">
        <v>0</v>
      </c>
      <c r="I124" s="62">
        <v>0</v>
      </c>
      <c r="J124" s="62">
        <v>0</v>
      </c>
      <c r="K124" s="62">
        <v>0</v>
      </c>
      <c r="L124" s="62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70">
        <v>0</v>
      </c>
      <c r="S124" s="70">
        <v>0</v>
      </c>
      <c r="T124" s="70">
        <v>0</v>
      </c>
    </row>
    <row r="125" spans="1:21" x14ac:dyDescent="0.25">
      <c r="A125" s="75" t="s">
        <v>314</v>
      </c>
      <c r="B125" s="76"/>
      <c r="C125" s="77"/>
      <c r="D125" s="41">
        <v>0</v>
      </c>
      <c r="E125" s="34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2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70">
        <v>0</v>
      </c>
      <c r="S125" s="70">
        <v>0</v>
      </c>
      <c r="T125" s="70">
        <v>0</v>
      </c>
    </row>
    <row r="126" spans="1:21" x14ac:dyDescent="0.25">
      <c r="A126" s="75" t="s">
        <v>315</v>
      </c>
      <c r="B126" s="76"/>
      <c r="C126" s="77"/>
      <c r="D126" s="41">
        <v>0</v>
      </c>
      <c r="E126" s="34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70">
        <v>0</v>
      </c>
      <c r="S126" s="70">
        <v>0</v>
      </c>
      <c r="T126" s="70">
        <v>0</v>
      </c>
    </row>
    <row r="127" spans="1:21" x14ac:dyDescent="0.25">
      <c r="A127" s="75" t="s">
        <v>316</v>
      </c>
      <c r="B127" s="76"/>
      <c r="C127" s="77"/>
      <c r="D127" s="41">
        <v>0</v>
      </c>
      <c r="E127" s="34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70">
        <v>0</v>
      </c>
      <c r="S127" s="70">
        <v>0</v>
      </c>
      <c r="T127" s="70">
        <v>0</v>
      </c>
    </row>
    <row r="128" spans="1:21" x14ac:dyDescent="0.25">
      <c r="A128" s="75" t="s">
        <v>317</v>
      </c>
      <c r="B128" s="76"/>
      <c r="C128" s="77"/>
      <c r="D128" s="41">
        <v>0</v>
      </c>
      <c r="E128" s="34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70">
        <v>0</v>
      </c>
      <c r="S128" s="70">
        <v>0</v>
      </c>
      <c r="T128" s="70">
        <v>0</v>
      </c>
    </row>
    <row r="129" spans="1:273" x14ac:dyDescent="0.25">
      <c r="A129" s="75" t="s">
        <v>132</v>
      </c>
      <c r="B129" s="76"/>
      <c r="C129" s="77"/>
      <c r="D129" s="41"/>
      <c r="E129" s="34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70"/>
      <c r="S129" s="70"/>
      <c r="T129" s="70"/>
    </row>
    <row r="130" spans="1:273" x14ac:dyDescent="0.25">
      <c r="A130" s="75" t="s">
        <v>318</v>
      </c>
      <c r="B130" s="76"/>
      <c r="C130" s="77"/>
      <c r="D130" s="41">
        <v>0</v>
      </c>
      <c r="E130" s="34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70">
        <v>0</v>
      </c>
      <c r="S130" s="70">
        <v>0</v>
      </c>
      <c r="T130" s="70">
        <v>0</v>
      </c>
    </row>
    <row r="131" spans="1:273" x14ac:dyDescent="0.25">
      <c r="A131" s="75" t="s">
        <v>319</v>
      </c>
      <c r="B131" s="76"/>
      <c r="C131" s="77"/>
      <c r="D131" s="41">
        <v>0</v>
      </c>
      <c r="E131" s="34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70">
        <v>0</v>
      </c>
      <c r="S131" s="70">
        <v>0</v>
      </c>
      <c r="T131" s="70">
        <v>0</v>
      </c>
    </row>
    <row r="132" spans="1:273" x14ac:dyDescent="0.25">
      <c r="A132" s="75" t="s">
        <v>320</v>
      </c>
      <c r="B132" s="76"/>
      <c r="C132" s="77"/>
      <c r="D132" s="41">
        <v>0</v>
      </c>
      <c r="E132" s="34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70">
        <v>0</v>
      </c>
      <c r="S132" s="70">
        <v>0</v>
      </c>
      <c r="T132" s="70">
        <v>0</v>
      </c>
    </row>
    <row r="133" spans="1:273" x14ac:dyDescent="0.25">
      <c r="A133" s="75" t="s">
        <v>321</v>
      </c>
      <c r="B133" s="76"/>
      <c r="C133" s="77"/>
      <c r="D133" s="41">
        <v>0</v>
      </c>
      <c r="E133" s="34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70">
        <v>0</v>
      </c>
      <c r="S133" s="70">
        <v>0</v>
      </c>
      <c r="T133" s="70">
        <v>0</v>
      </c>
    </row>
    <row r="134" spans="1:273" x14ac:dyDescent="0.25">
      <c r="A134" s="75" t="s">
        <v>322</v>
      </c>
      <c r="B134" s="76"/>
      <c r="C134" s="77"/>
      <c r="D134" s="41">
        <v>0</v>
      </c>
      <c r="E134" s="34">
        <v>0</v>
      </c>
      <c r="F134" s="62">
        <v>0</v>
      </c>
      <c r="G134" s="62">
        <v>0</v>
      </c>
      <c r="H134" s="62">
        <v>0</v>
      </c>
      <c r="I134" s="62">
        <v>0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70">
        <v>0</v>
      </c>
      <c r="S134" s="70">
        <v>0</v>
      </c>
      <c r="T134" s="70">
        <v>0</v>
      </c>
    </row>
    <row r="135" spans="1:273" x14ac:dyDescent="0.25">
      <c r="A135" s="75" t="s">
        <v>323</v>
      </c>
      <c r="B135" s="76"/>
      <c r="C135" s="77"/>
      <c r="D135" s="41">
        <v>0</v>
      </c>
      <c r="E135" s="34">
        <v>0</v>
      </c>
      <c r="F135" s="62">
        <v>0</v>
      </c>
      <c r="G135" s="62">
        <v>0</v>
      </c>
      <c r="H135" s="62">
        <v>0</v>
      </c>
      <c r="I135" s="62">
        <v>0</v>
      </c>
      <c r="J135" s="62">
        <v>0</v>
      </c>
      <c r="K135" s="62">
        <v>0</v>
      </c>
      <c r="L135" s="62">
        <v>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70">
        <v>0</v>
      </c>
      <c r="S135" s="70">
        <v>0</v>
      </c>
      <c r="T135" s="70">
        <v>0</v>
      </c>
    </row>
    <row r="136" spans="1:273" x14ac:dyDescent="0.25">
      <c r="A136" s="78" t="s">
        <v>324</v>
      </c>
      <c r="B136" s="79"/>
      <c r="C136" s="80"/>
      <c r="D136" s="41">
        <v>0</v>
      </c>
      <c r="E136" s="34">
        <v>0</v>
      </c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70">
        <v>0</v>
      </c>
      <c r="S136" s="70">
        <v>0</v>
      </c>
      <c r="T136" s="70">
        <v>0</v>
      </c>
    </row>
    <row r="137" spans="1:273" x14ac:dyDescent="0.25">
      <c r="A137" s="78" t="s">
        <v>287</v>
      </c>
      <c r="B137" s="79"/>
      <c r="C137" s="80"/>
      <c r="D137" s="41"/>
      <c r="E137" s="34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70"/>
      <c r="S137" s="70"/>
      <c r="T137" s="70"/>
    </row>
    <row r="138" spans="1:273" x14ac:dyDescent="0.25">
      <c r="A138" s="81" t="s">
        <v>282</v>
      </c>
      <c r="B138" s="82"/>
      <c r="C138" s="83"/>
      <c r="D138" s="47">
        <v>0</v>
      </c>
      <c r="E138" s="48">
        <v>0</v>
      </c>
      <c r="F138" s="68">
        <v>-20.83</v>
      </c>
      <c r="G138" s="68">
        <v>-2117.58</v>
      </c>
      <c r="H138" s="68">
        <v>-3600.59</v>
      </c>
      <c r="I138" s="69">
        <v>0</v>
      </c>
      <c r="J138" s="69">
        <v>0</v>
      </c>
      <c r="K138" s="69">
        <v>0</v>
      </c>
      <c r="L138" s="68">
        <v>-5718.17</v>
      </c>
      <c r="M138" s="69">
        <v>0</v>
      </c>
      <c r="N138" s="69">
        <v>0</v>
      </c>
      <c r="O138" s="69">
        <v>0</v>
      </c>
      <c r="P138" s="69">
        <v>0</v>
      </c>
      <c r="Q138" s="68">
        <v>-5718.17</v>
      </c>
      <c r="R138" s="74">
        <v>0</v>
      </c>
      <c r="S138" s="74">
        <v>0</v>
      </c>
      <c r="T138" s="74">
        <v>0</v>
      </c>
    </row>
    <row r="139" spans="1:273" s="49" customFormat="1" x14ac:dyDescent="0.25">
      <c r="A139" s="75" t="s">
        <v>142</v>
      </c>
      <c r="B139" s="76"/>
      <c r="C139" s="77"/>
      <c r="D139" s="31">
        <v>55544.04</v>
      </c>
      <c r="E139" s="34">
        <v>1</v>
      </c>
      <c r="F139" s="62">
        <v>0</v>
      </c>
      <c r="G139" s="62">
        <v>0</v>
      </c>
      <c r="H139" s="62">
        <v>-1755611.76</v>
      </c>
      <c r="I139" s="62">
        <v>-371637.95</v>
      </c>
      <c r="J139" s="62">
        <v>2127249.71</v>
      </c>
      <c r="K139" s="62">
        <v>4417413.2</v>
      </c>
      <c r="L139" s="63">
        <f>SUM(K50,K53,K54:K62,K64:K69,K75:K78,K80:K89,K91:K98,K100:K102,K104:K107,K109,K111:K117)</f>
        <v>4417413.1999999993</v>
      </c>
      <c r="M139" s="63">
        <v>1246321.21</v>
      </c>
      <c r="N139" s="63">
        <v>420000</v>
      </c>
      <c r="O139" s="63">
        <v>4009993.68</v>
      </c>
      <c r="P139" s="63">
        <v>4320000</v>
      </c>
      <c r="Q139" s="62">
        <f t="shared" ref="Q139" si="13">SUM(L139:P139)</f>
        <v>14413728.09</v>
      </c>
      <c r="R139" s="70">
        <v>708</v>
      </c>
      <c r="S139" s="70">
        <v>432</v>
      </c>
      <c r="T139" s="70">
        <v>276</v>
      </c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</row>
    <row r="140" spans="1:273" x14ac:dyDescent="0.25">
      <c r="A140" s="26"/>
      <c r="B140" s="26"/>
      <c r="C140" s="26"/>
      <c r="D140" s="44"/>
      <c r="E140" s="4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73" x14ac:dyDescent="0.25">
      <c r="A141" s="26"/>
      <c r="B141" s="26"/>
      <c r="C141" s="26"/>
      <c r="D141" s="37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73" x14ac:dyDescent="0.25">
      <c r="A142" s="26"/>
      <c r="B142" s="26"/>
      <c r="C142" s="26"/>
      <c r="D142" s="44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73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</sheetData>
  <mergeCells count="134">
    <mergeCell ref="R72:T72"/>
    <mergeCell ref="U78:W78"/>
    <mergeCell ref="B12:C12"/>
    <mergeCell ref="B13:C13"/>
    <mergeCell ref="B14:C14"/>
    <mergeCell ref="R1:T1"/>
    <mergeCell ref="B11:C11"/>
    <mergeCell ref="A3:C3"/>
    <mergeCell ref="B4:C4"/>
    <mergeCell ref="A2:C2"/>
    <mergeCell ref="B6:C6"/>
    <mergeCell ref="B7:C7"/>
    <mergeCell ref="B8:C8"/>
    <mergeCell ref="B9:C9"/>
    <mergeCell ref="B10:C10"/>
    <mergeCell ref="B21:C21"/>
    <mergeCell ref="B22:C22"/>
    <mergeCell ref="B23:C23"/>
    <mergeCell ref="B25:C25"/>
    <mergeCell ref="B26:C26"/>
    <mergeCell ref="B16:C16"/>
    <mergeCell ref="B17:C17"/>
    <mergeCell ref="B18:C18"/>
    <mergeCell ref="B19:C19"/>
    <mergeCell ref="B20:C20"/>
    <mergeCell ref="B24:C24"/>
    <mergeCell ref="B45:C45"/>
    <mergeCell ref="B46:C46"/>
    <mergeCell ref="B47:C47"/>
    <mergeCell ref="B48:C48"/>
    <mergeCell ref="B49:C49"/>
    <mergeCell ref="B27:C27"/>
    <mergeCell ref="B28:C28"/>
    <mergeCell ref="B29:C29"/>
    <mergeCell ref="B44:C44"/>
    <mergeCell ref="B30:C30"/>
    <mergeCell ref="B31:C31"/>
    <mergeCell ref="B32:C32"/>
    <mergeCell ref="B34:C34"/>
    <mergeCell ref="B36:C36"/>
    <mergeCell ref="B37:C37"/>
    <mergeCell ref="B38:C38"/>
    <mergeCell ref="B39:C39"/>
    <mergeCell ref="B40:C40"/>
    <mergeCell ref="B41:C41"/>
    <mergeCell ref="B42:C42"/>
    <mergeCell ref="B57:C57"/>
    <mergeCell ref="B58:C58"/>
    <mergeCell ref="B59:C59"/>
    <mergeCell ref="B60:C60"/>
    <mergeCell ref="B50:C50"/>
    <mergeCell ref="B56:C56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78:C78"/>
    <mergeCell ref="B79:C79"/>
    <mergeCell ref="B80:C80"/>
    <mergeCell ref="A73:C73"/>
    <mergeCell ref="A74:C74"/>
    <mergeCell ref="B75:C75"/>
    <mergeCell ref="B76:C76"/>
    <mergeCell ref="B77:C77"/>
    <mergeCell ref="B84:C84"/>
    <mergeCell ref="B85:C85"/>
    <mergeCell ref="B86:C86"/>
    <mergeCell ref="B87:C87"/>
    <mergeCell ref="B88:C88"/>
    <mergeCell ref="B81:C81"/>
    <mergeCell ref="B82:C82"/>
    <mergeCell ref="B83:C8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114:C114"/>
    <mergeCell ref="B115:C115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A124:C124"/>
    <mergeCell ref="A125:C125"/>
    <mergeCell ref="A126:C126"/>
    <mergeCell ref="A127:C127"/>
    <mergeCell ref="A128:C128"/>
    <mergeCell ref="A119:C119"/>
    <mergeCell ref="A120:C120"/>
    <mergeCell ref="A121:C121"/>
    <mergeCell ref="A122:C122"/>
    <mergeCell ref="A123:C123"/>
    <mergeCell ref="A139:C139"/>
    <mergeCell ref="A134:C134"/>
    <mergeCell ref="A135:C135"/>
    <mergeCell ref="A136:C136"/>
    <mergeCell ref="A137:C137"/>
    <mergeCell ref="A138:C138"/>
    <mergeCell ref="A129:C129"/>
    <mergeCell ref="A130:C130"/>
    <mergeCell ref="A131:C131"/>
    <mergeCell ref="A132:C132"/>
    <mergeCell ref="A133:C133"/>
  </mergeCells>
  <pageMargins left="0.7" right="0.7" top="0.75" bottom="0.75" header="0.3" footer="0.3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7"/>
  <sheetViews>
    <sheetView topLeftCell="A73" workbookViewId="0">
      <selection activeCell="A3" sqref="A3:C3"/>
    </sheetView>
  </sheetViews>
  <sheetFormatPr baseColWidth="10" defaultRowHeight="15" x14ac:dyDescent="0.25"/>
  <cols>
    <col min="1" max="1" width="17.5703125" customWidth="1"/>
    <col min="3" max="3" width="21.42578125" customWidth="1"/>
  </cols>
  <sheetData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03" t="s">
        <v>67</v>
      </c>
      <c r="S2" s="103"/>
      <c r="T2" s="103"/>
    </row>
    <row r="3" spans="1:21" ht="34.5" x14ac:dyDescent="0.25">
      <c r="A3" s="104" t="s">
        <v>90</v>
      </c>
      <c r="B3" s="105"/>
      <c r="C3" s="106"/>
      <c r="D3" s="2" t="s">
        <v>64</v>
      </c>
      <c r="E3" s="2" t="s">
        <v>63</v>
      </c>
      <c r="F3" s="2" t="s">
        <v>2</v>
      </c>
      <c r="G3" s="2" t="s">
        <v>69</v>
      </c>
      <c r="H3" s="2" t="s">
        <v>1</v>
      </c>
      <c r="I3" s="2" t="s">
        <v>70</v>
      </c>
      <c r="J3" s="21" t="s">
        <v>3</v>
      </c>
      <c r="K3" s="21" t="s">
        <v>4</v>
      </c>
      <c r="L3" s="2" t="s">
        <v>5</v>
      </c>
      <c r="M3" s="2" t="s">
        <v>68</v>
      </c>
      <c r="N3" s="2" t="s">
        <v>71</v>
      </c>
      <c r="O3" s="2" t="s">
        <v>72</v>
      </c>
      <c r="P3" s="2" t="s">
        <v>65</v>
      </c>
      <c r="Q3" s="2" t="s">
        <v>66</v>
      </c>
      <c r="R3" s="2" t="s">
        <v>73</v>
      </c>
      <c r="S3" s="2" t="s">
        <v>74</v>
      </c>
      <c r="T3" s="2" t="s">
        <v>75</v>
      </c>
      <c r="U3" s="1"/>
    </row>
    <row r="4" spans="1:21" x14ac:dyDescent="0.25">
      <c r="A4" s="107" t="s">
        <v>0</v>
      </c>
      <c r="B4" s="107"/>
      <c r="C4" s="10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6" t="s">
        <v>76</v>
      </c>
      <c r="B5" s="107" t="s">
        <v>57</v>
      </c>
      <c r="C5" s="107"/>
      <c r="D5" s="18">
        <v>745.56</v>
      </c>
      <c r="E5" s="4">
        <v>1.3428000000000001E-2</v>
      </c>
      <c r="F5" s="14">
        <v>-9.2200000000000006</v>
      </c>
      <c r="G5" s="5">
        <v>-397.24</v>
      </c>
      <c r="H5" s="5">
        <v>-83867.320000000007</v>
      </c>
      <c r="I5" s="5">
        <v>22190.02</v>
      </c>
      <c r="J5" s="5">
        <v>28564.67</v>
      </c>
      <c r="K5" s="5">
        <v>6783.14</v>
      </c>
      <c r="L5" s="5">
        <v>-27266.73</v>
      </c>
      <c r="M5" s="5">
        <v>16735.580000000002</v>
      </c>
      <c r="N5" s="5">
        <v>12219.47</v>
      </c>
      <c r="O5" s="5">
        <v>53846.13</v>
      </c>
      <c r="P5" s="5">
        <v>40000</v>
      </c>
      <c r="Q5" s="5">
        <v>122801.18</v>
      </c>
      <c r="R5" s="6">
        <v>7</v>
      </c>
      <c r="S5" s="6">
        <v>4</v>
      </c>
      <c r="T5" s="6">
        <v>3</v>
      </c>
      <c r="U5" s="1"/>
    </row>
    <row r="6" spans="1:21" x14ac:dyDescent="0.25">
      <c r="A6" s="3" t="s">
        <v>77</v>
      </c>
      <c r="B6" s="101" t="s">
        <v>54</v>
      </c>
      <c r="C6" s="102"/>
      <c r="D6" s="25">
        <v>159.68</v>
      </c>
      <c r="E6" s="4">
        <v>2.875E-3</v>
      </c>
      <c r="F6" s="14">
        <v>-1.97</v>
      </c>
      <c r="G6" s="5">
        <v>-200.76</v>
      </c>
      <c r="H6" s="5">
        <v>-1531.02</v>
      </c>
      <c r="I6" s="5">
        <v>12152.09</v>
      </c>
      <c r="J6" s="5">
        <v>6115.59</v>
      </c>
      <c r="K6" s="5">
        <v>1452.24</v>
      </c>
      <c r="L6" s="5">
        <v>17988.14</v>
      </c>
      <c r="M6" s="5">
        <v>3583.03</v>
      </c>
      <c r="N6" s="5">
        <v>2616.14</v>
      </c>
      <c r="O6" s="5">
        <v>11528.26</v>
      </c>
      <c r="P6" s="5">
        <v>10000</v>
      </c>
      <c r="Q6" s="5">
        <v>27727.43</v>
      </c>
      <c r="R6" s="6">
        <v>2</v>
      </c>
      <c r="S6" s="6">
        <v>1</v>
      </c>
      <c r="T6" s="6">
        <v>1</v>
      </c>
      <c r="U6" s="1"/>
    </row>
    <row r="7" spans="1:21" x14ac:dyDescent="0.25">
      <c r="A7" s="13" t="s">
        <v>78</v>
      </c>
      <c r="B7" s="108" t="s">
        <v>54</v>
      </c>
      <c r="C7" s="109"/>
      <c r="D7" s="25">
        <v>574.25</v>
      </c>
      <c r="E7" s="4">
        <v>1.0338999999999999E-2</v>
      </c>
      <c r="F7" s="14">
        <v>-38.979999999999997</v>
      </c>
      <c r="G7" s="5">
        <v>-3962.41</v>
      </c>
      <c r="H7" s="5">
        <v>-17553.46</v>
      </c>
      <c r="I7" s="5">
        <v>-67999.48</v>
      </c>
      <c r="J7" s="5">
        <v>21606.63</v>
      </c>
      <c r="K7" s="5">
        <v>5130.84</v>
      </c>
      <c r="L7" s="5">
        <v>-62777.88</v>
      </c>
      <c r="M7" s="5">
        <v>12658.98</v>
      </c>
      <c r="N7" s="5">
        <v>9242.94</v>
      </c>
      <c r="O7" s="5">
        <v>40729.800000000003</v>
      </c>
      <c r="P7" s="5">
        <v>40000</v>
      </c>
      <c r="Q7" s="5">
        <v>102631.72</v>
      </c>
      <c r="R7" s="6">
        <v>6</v>
      </c>
      <c r="S7" s="6">
        <v>4</v>
      </c>
      <c r="T7" s="6">
        <v>2</v>
      </c>
      <c r="U7" s="1"/>
    </row>
    <row r="8" spans="1:21" x14ac:dyDescent="0.25">
      <c r="A8" s="24" t="s">
        <v>79</v>
      </c>
      <c r="B8" s="108" t="s">
        <v>54</v>
      </c>
      <c r="C8" s="109"/>
      <c r="D8" s="25">
        <v>613.67999999999995</v>
      </c>
      <c r="E8" s="4">
        <v>1.1049E-2</v>
      </c>
      <c r="F8" s="14">
        <v>-41.65</v>
      </c>
      <c r="G8" s="5">
        <v>-4234.4799999999996</v>
      </c>
      <c r="H8" s="5">
        <v>-18758.740000000002</v>
      </c>
      <c r="I8" s="5">
        <v>-72668.56</v>
      </c>
      <c r="J8" s="5">
        <v>23090.22</v>
      </c>
      <c r="K8" s="5">
        <v>5483.14</v>
      </c>
      <c r="L8" s="5">
        <v>-67088.42</v>
      </c>
      <c r="M8" s="5">
        <v>13528.18</v>
      </c>
      <c r="N8" s="5">
        <v>9877.59</v>
      </c>
      <c r="O8" s="5">
        <v>43526.45</v>
      </c>
      <c r="P8" s="5">
        <v>40000</v>
      </c>
      <c r="Q8" s="5">
        <v>106932.22</v>
      </c>
      <c r="R8" s="6">
        <v>7</v>
      </c>
      <c r="S8" s="6">
        <v>4</v>
      </c>
      <c r="T8" s="6">
        <v>3</v>
      </c>
      <c r="U8" s="1"/>
    </row>
    <row r="9" spans="1:21" x14ac:dyDescent="0.25">
      <c r="A9" s="23" t="s">
        <v>80</v>
      </c>
      <c r="B9" s="108" t="s">
        <v>51</v>
      </c>
      <c r="C9" s="109"/>
      <c r="D9" s="25">
        <v>1187.93</v>
      </c>
      <c r="E9" s="7">
        <v>2.1388000000000001E-2</v>
      </c>
      <c r="F9" s="14">
        <v>-80.63</v>
      </c>
      <c r="G9" s="5">
        <v>-8196.89</v>
      </c>
      <c r="H9" s="5">
        <f>SUM(H7:H8)</f>
        <v>-36312.199999999997</v>
      </c>
      <c r="I9" s="5">
        <f>SUM(I7:I8)</f>
        <v>-140668.03999999998</v>
      </c>
      <c r="J9" s="5">
        <v>44696.85</v>
      </c>
      <c r="K9" s="5">
        <v>10613.96</v>
      </c>
      <c r="L9" s="5">
        <v>-129866.3</v>
      </c>
      <c r="M9" s="5">
        <f t="shared" ref="M9:T9" si="0">SUM(M7:M8)</f>
        <v>26187.16</v>
      </c>
      <c r="N9" s="5">
        <f t="shared" si="0"/>
        <v>19120.53</v>
      </c>
      <c r="O9" s="5">
        <f t="shared" si="0"/>
        <v>84256.25</v>
      </c>
      <c r="P9" s="5">
        <f t="shared" si="0"/>
        <v>80000</v>
      </c>
      <c r="Q9" s="5">
        <f t="shared" si="0"/>
        <v>209563.94</v>
      </c>
      <c r="R9" s="6">
        <f t="shared" si="0"/>
        <v>13</v>
      </c>
      <c r="S9" s="6">
        <f t="shared" si="0"/>
        <v>8</v>
      </c>
      <c r="T9" s="6">
        <f t="shared" si="0"/>
        <v>5</v>
      </c>
      <c r="U9" s="1"/>
    </row>
    <row r="10" spans="1:21" x14ac:dyDescent="0.25">
      <c r="A10" s="13" t="s">
        <v>81</v>
      </c>
      <c r="B10" s="101" t="s">
        <v>143</v>
      </c>
      <c r="C10" s="102"/>
      <c r="D10" s="25">
        <v>138.97</v>
      </c>
      <c r="E10" s="4">
        <v>2.5019999999999999E-3</v>
      </c>
      <c r="F10" s="14">
        <v>-1.75</v>
      </c>
      <c r="G10" s="5">
        <v>-177.55</v>
      </c>
      <c r="H10" s="5">
        <v>-1171.99</v>
      </c>
      <c r="I10" s="5">
        <v>24396.39</v>
      </c>
      <c r="J10" s="5">
        <v>5322.35</v>
      </c>
      <c r="K10" s="5">
        <v>1263.8800000000001</v>
      </c>
      <c r="L10" s="5">
        <v>29633.08</v>
      </c>
      <c r="M10" s="5">
        <v>3118.28</v>
      </c>
      <c r="N10" s="5">
        <v>2276.81</v>
      </c>
      <c r="O10" s="5">
        <v>10032.959999999999</v>
      </c>
      <c r="P10" s="5">
        <v>10000</v>
      </c>
      <c r="Q10" s="5">
        <v>25428.05</v>
      </c>
      <c r="R10" s="6">
        <v>2</v>
      </c>
      <c r="S10" s="6">
        <v>1</v>
      </c>
      <c r="T10" s="6">
        <v>1</v>
      </c>
      <c r="U10" s="1"/>
    </row>
    <row r="11" spans="1:21" x14ac:dyDescent="0.25">
      <c r="A11" s="24" t="s">
        <v>82</v>
      </c>
      <c r="B11" s="108" t="s">
        <v>54</v>
      </c>
      <c r="C11" s="109"/>
      <c r="D11" s="25">
        <v>57.82</v>
      </c>
      <c r="E11" s="4">
        <v>1.041E-3</v>
      </c>
      <c r="F11" s="14">
        <v>-3.92</v>
      </c>
      <c r="G11" s="5">
        <v>-398.97</v>
      </c>
      <c r="H11" s="5">
        <v>-1767.42</v>
      </c>
      <c r="I11" s="5">
        <v>-6846.72</v>
      </c>
      <c r="J11" s="5">
        <v>2175.5300000000002</v>
      </c>
      <c r="K11" s="5">
        <v>516.61</v>
      </c>
      <c r="L11" s="5">
        <v>-6320.97</v>
      </c>
      <c r="M11" s="5">
        <v>1274.6099999999999</v>
      </c>
      <c r="N11" s="5">
        <v>930.65</v>
      </c>
      <c r="O11" s="5">
        <v>4101</v>
      </c>
      <c r="P11" s="5">
        <v>10000</v>
      </c>
      <c r="Q11" s="5">
        <v>16306.26</v>
      </c>
      <c r="R11" s="6">
        <v>1</v>
      </c>
      <c r="S11" s="6">
        <v>1</v>
      </c>
      <c r="T11" s="6">
        <v>0</v>
      </c>
      <c r="U11" s="1"/>
    </row>
    <row r="12" spans="1:21" x14ac:dyDescent="0.25">
      <c r="A12" s="23" t="s">
        <v>83</v>
      </c>
      <c r="B12" s="110"/>
      <c r="C12" s="111"/>
      <c r="D12" s="25">
        <v>196.79</v>
      </c>
      <c r="E12" s="4">
        <v>3.5430000000000001E-3</v>
      </c>
      <c r="F12" s="14">
        <v>-5.67</v>
      </c>
      <c r="G12" s="5">
        <v>-576.52</v>
      </c>
      <c r="H12" s="5">
        <f>SUM(H10:H11)</f>
        <v>-2939.41</v>
      </c>
      <c r="I12" s="5">
        <f>SUM(I10:I11)</f>
        <v>17549.669999999998</v>
      </c>
      <c r="J12" s="5">
        <v>7497.88</v>
      </c>
      <c r="K12" s="5">
        <v>1780.49</v>
      </c>
      <c r="L12" s="5">
        <v>23312.11</v>
      </c>
      <c r="M12" s="5">
        <f t="shared" ref="M12:T12" si="1">SUM(M10:M11)</f>
        <v>4392.8900000000003</v>
      </c>
      <c r="N12" s="5">
        <f t="shared" si="1"/>
        <v>3207.46</v>
      </c>
      <c r="O12" s="5">
        <f t="shared" si="1"/>
        <v>14133.96</v>
      </c>
      <c r="P12" s="5">
        <f t="shared" si="1"/>
        <v>20000</v>
      </c>
      <c r="Q12" s="5">
        <f t="shared" si="1"/>
        <v>41734.31</v>
      </c>
      <c r="R12" s="6">
        <f t="shared" si="1"/>
        <v>3</v>
      </c>
      <c r="S12" s="6">
        <f t="shared" si="1"/>
        <v>2</v>
      </c>
      <c r="T12" s="6">
        <f t="shared" si="1"/>
        <v>1</v>
      </c>
      <c r="U12" s="1"/>
    </row>
    <row r="13" spans="1:21" x14ac:dyDescent="0.25">
      <c r="A13" s="1" t="s">
        <v>84</v>
      </c>
      <c r="B13" s="112" t="s">
        <v>54</v>
      </c>
      <c r="C13" s="112"/>
      <c r="D13" s="18">
        <v>544.77</v>
      </c>
      <c r="E13" s="4">
        <v>9.8080000000000007E-3</v>
      </c>
      <c r="F13" s="14">
        <v>-11.17</v>
      </c>
      <c r="G13" s="5">
        <v>-1135.54</v>
      </c>
      <c r="H13" s="5">
        <v>-103814.94</v>
      </c>
      <c r="I13" s="5">
        <v>0</v>
      </c>
      <c r="J13" s="5">
        <v>34587.83</v>
      </c>
      <c r="K13" s="5">
        <v>8212.7199999999993</v>
      </c>
      <c r="L13" s="5">
        <v>-62152.93</v>
      </c>
      <c r="M13" s="5">
        <v>20262.689999999999</v>
      </c>
      <c r="N13" s="5">
        <v>14794.78</v>
      </c>
      <c r="O13" s="5">
        <v>65194.48</v>
      </c>
      <c r="P13" s="5">
        <v>30000</v>
      </c>
      <c r="Q13" s="5">
        <v>130251.95</v>
      </c>
      <c r="R13" s="6">
        <v>5</v>
      </c>
      <c r="S13" s="6">
        <v>3</v>
      </c>
      <c r="T13" s="6">
        <v>2</v>
      </c>
      <c r="U13" s="1"/>
    </row>
    <row r="14" spans="1:21" x14ac:dyDescent="0.25">
      <c r="A14" s="1" t="s">
        <v>85</v>
      </c>
      <c r="B14" s="101" t="s">
        <v>54</v>
      </c>
      <c r="C14" s="102"/>
      <c r="D14" s="25">
        <v>906.05</v>
      </c>
      <c r="E14" s="4">
        <v>1.6312E-2</v>
      </c>
      <c r="F14" s="14">
        <v>-61.5</v>
      </c>
      <c r="G14" s="5">
        <v>-6251.87</v>
      </c>
      <c r="H14" s="5">
        <v>-27695.79</v>
      </c>
      <c r="I14" s="5">
        <v>-107289.38</v>
      </c>
      <c r="J14" s="5">
        <v>34090.879999999997</v>
      </c>
      <c r="K14" s="5">
        <v>8096.42</v>
      </c>
      <c r="L14" s="5">
        <v>-99050.74</v>
      </c>
      <c r="M14" s="5">
        <v>19973.29</v>
      </c>
      <c r="N14" s="5">
        <v>14583.48</v>
      </c>
      <c r="O14" s="5">
        <v>64263.360000000001</v>
      </c>
      <c r="P14" s="5">
        <v>50000</v>
      </c>
      <c r="Q14" s="5">
        <v>148820.13</v>
      </c>
      <c r="R14" s="6">
        <v>9</v>
      </c>
      <c r="S14" s="6">
        <v>5</v>
      </c>
      <c r="T14" s="6">
        <v>4</v>
      </c>
      <c r="U14" s="1"/>
    </row>
    <row r="15" spans="1:21" x14ac:dyDescent="0.25">
      <c r="A15" s="1" t="s">
        <v>86</v>
      </c>
      <c r="B15" s="108" t="s">
        <v>57</v>
      </c>
      <c r="C15" s="109"/>
      <c r="D15" s="25">
        <v>790.4</v>
      </c>
      <c r="E15" s="4">
        <v>1.423E-2</v>
      </c>
      <c r="F15" s="14">
        <v>-9.77</v>
      </c>
      <c r="G15" s="5">
        <v>-993.2</v>
      </c>
      <c r="H15" s="5">
        <v>-88875.56</v>
      </c>
      <c r="I15" s="5">
        <v>23515.13</v>
      </c>
      <c r="J15" s="5">
        <v>30270.46</v>
      </c>
      <c r="K15" s="5">
        <v>7188.19</v>
      </c>
      <c r="L15" s="5">
        <v>-28894.98</v>
      </c>
      <c r="M15" s="5">
        <v>17734.97</v>
      </c>
      <c r="N15" s="5">
        <v>12949.17</v>
      </c>
      <c r="O15" s="5">
        <v>57061.63</v>
      </c>
      <c r="P15" s="5">
        <v>50000</v>
      </c>
      <c r="Q15" s="5">
        <v>137745.76999999999</v>
      </c>
      <c r="R15" s="6">
        <v>7</v>
      </c>
      <c r="S15" s="6">
        <v>5</v>
      </c>
      <c r="T15" s="6">
        <v>2</v>
      </c>
      <c r="U15" s="1"/>
    </row>
    <row r="16" spans="1:21" x14ac:dyDescent="0.25">
      <c r="A16" s="1" t="s">
        <v>87</v>
      </c>
      <c r="B16" s="110"/>
      <c r="C16" s="111"/>
      <c r="D16" s="25">
        <v>1696.45</v>
      </c>
      <c r="E16" s="4">
        <v>3.0542E-2</v>
      </c>
      <c r="F16" s="14">
        <v>-71.27</v>
      </c>
      <c r="G16" s="5">
        <v>-7245.07</v>
      </c>
      <c r="H16" s="5">
        <f>SUM(H14:H15)</f>
        <v>-116571.35</v>
      </c>
      <c r="I16" s="5">
        <f>SUM(I14:I15)</f>
        <v>-83774.25</v>
      </c>
      <c r="J16" s="5">
        <v>64361.34</v>
      </c>
      <c r="K16" s="5">
        <v>15283.61</v>
      </c>
      <c r="L16" s="5">
        <v>-127945.72</v>
      </c>
      <c r="M16" s="5">
        <f t="shared" ref="M16:T16" si="2">SUM(M14:M15)</f>
        <v>37708.26</v>
      </c>
      <c r="N16" s="5">
        <f t="shared" si="2"/>
        <v>27532.65</v>
      </c>
      <c r="O16" s="5">
        <f t="shared" si="2"/>
        <v>121324.98999999999</v>
      </c>
      <c r="P16" s="5">
        <f t="shared" si="2"/>
        <v>100000</v>
      </c>
      <c r="Q16" s="5">
        <f t="shared" si="2"/>
        <v>286565.90000000002</v>
      </c>
      <c r="R16" s="6">
        <f t="shared" si="2"/>
        <v>16</v>
      </c>
      <c r="S16" s="6">
        <f t="shared" si="2"/>
        <v>10</v>
      </c>
      <c r="T16" s="6">
        <f t="shared" si="2"/>
        <v>6</v>
      </c>
      <c r="U16" s="1"/>
    </row>
    <row r="17" spans="1:21" x14ac:dyDescent="0.25">
      <c r="A17" s="12" t="s">
        <v>88</v>
      </c>
      <c r="B17" s="112" t="s">
        <v>144</v>
      </c>
      <c r="C17" s="112"/>
      <c r="D17" s="18">
        <v>520.46</v>
      </c>
      <c r="E17" s="4">
        <v>9.3699999999999999E-3</v>
      </c>
      <c r="F17" s="14">
        <v>-6.44</v>
      </c>
      <c r="G17" s="5">
        <v>-654.35</v>
      </c>
      <c r="H17" s="5">
        <v>-4990.18</v>
      </c>
      <c r="I17" s="5">
        <v>39608.449999999997</v>
      </c>
      <c r="J17" s="5">
        <v>19933.12</v>
      </c>
      <c r="K17" s="5">
        <v>4733.4399999999996</v>
      </c>
      <c r="L17" s="5">
        <v>58630.48</v>
      </c>
      <c r="M17" s="5">
        <v>11678.5</v>
      </c>
      <c r="N17" s="5">
        <v>8527.0400000000009</v>
      </c>
      <c r="O17" s="5">
        <v>37575.129999999997</v>
      </c>
      <c r="P17" s="5">
        <v>30000</v>
      </c>
      <c r="Q17" s="5">
        <v>87780.67</v>
      </c>
      <c r="R17" s="6">
        <v>6</v>
      </c>
      <c r="S17" s="6">
        <v>3</v>
      </c>
      <c r="T17" s="6">
        <v>3</v>
      </c>
      <c r="U17" s="1"/>
    </row>
    <row r="18" spans="1:21" x14ac:dyDescent="0.25">
      <c r="A18" s="13" t="s">
        <v>89</v>
      </c>
      <c r="B18" s="101" t="s">
        <v>145</v>
      </c>
      <c r="C18" s="102"/>
      <c r="D18" s="25">
        <v>901.14</v>
      </c>
      <c r="E18" s="4">
        <v>1.6223999999999999E-2</v>
      </c>
      <c r="F18" s="14">
        <v>-11.17</v>
      </c>
      <c r="G18" s="5">
        <v>-1132.8599999999999</v>
      </c>
      <c r="H18" s="5">
        <v>-12761.06</v>
      </c>
      <c r="I18" s="5">
        <v>-32609.439999999999</v>
      </c>
      <c r="J18" s="5">
        <v>34512.17</v>
      </c>
      <c r="K18" s="5">
        <v>8195.4599999999991</v>
      </c>
      <c r="L18" s="5">
        <v>-3795.73</v>
      </c>
      <c r="M18" s="5">
        <v>20220.12</v>
      </c>
      <c r="N18" s="5">
        <v>14763.7</v>
      </c>
      <c r="O18" s="5">
        <v>65057.51</v>
      </c>
      <c r="P18" s="5">
        <v>70000</v>
      </c>
      <c r="Q18" s="5">
        <v>170041.33</v>
      </c>
      <c r="R18" s="6">
        <v>11</v>
      </c>
      <c r="S18" s="6">
        <v>7</v>
      </c>
      <c r="T18" s="6">
        <v>4</v>
      </c>
      <c r="U18" s="1"/>
    </row>
    <row r="19" spans="1:21" x14ac:dyDescent="0.25">
      <c r="A19" s="24" t="s">
        <v>91</v>
      </c>
      <c r="B19" s="108" t="s">
        <v>146</v>
      </c>
      <c r="C19" s="109"/>
      <c r="D19" s="25">
        <v>381.76</v>
      </c>
      <c r="E19" s="4">
        <v>6.6730000000000001E-3</v>
      </c>
      <c r="F19" s="14">
        <v>-4.72</v>
      </c>
      <c r="G19" s="5">
        <v>-479.84</v>
      </c>
      <c r="H19" s="5">
        <v>-66867.86</v>
      </c>
      <c r="I19" s="5">
        <v>52946.9</v>
      </c>
      <c r="J19" s="5">
        <v>14620.56</v>
      </c>
      <c r="K19" s="5">
        <v>3471.89</v>
      </c>
      <c r="L19" s="5">
        <v>3691.68</v>
      </c>
      <c r="M19" s="5">
        <v>8565.9699999999993</v>
      </c>
      <c r="N19" s="5">
        <v>6254.43</v>
      </c>
      <c r="O19" s="5">
        <v>27560.69</v>
      </c>
      <c r="P19" s="5">
        <v>30000</v>
      </c>
      <c r="Q19" s="5">
        <v>72381.09</v>
      </c>
      <c r="R19" s="6">
        <v>4</v>
      </c>
      <c r="S19" s="6">
        <v>3</v>
      </c>
      <c r="T19" s="6">
        <v>1</v>
      </c>
      <c r="U19" s="1"/>
    </row>
    <row r="20" spans="1:21" x14ac:dyDescent="0.25">
      <c r="A20" s="24" t="s">
        <v>92</v>
      </c>
      <c r="B20" s="108" t="s">
        <v>54</v>
      </c>
      <c r="C20" s="109"/>
      <c r="D20" s="25">
        <v>187.78</v>
      </c>
      <c r="E20" s="4">
        <v>3.3809999999999999E-3</v>
      </c>
      <c r="F20" s="14">
        <v>-12.75</v>
      </c>
      <c r="G20" s="5">
        <v>-1295.71</v>
      </c>
      <c r="H20" s="5">
        <v>-5739.99</v>
      </c>
      <c r="I20" s="5">
        <v>-22235.86</v>
      </c>
      <c r="J20" s="5">
        <v>7065.38</v>
      </c>
      <c r="K20" s="5">
        <v>1677.79</v>
      </c>
      <c r="L20" s="5">
        <v>-20528.39</v>
      </c>
      <c r="M20" s="5">
        <v>4139.49</v>
      </c>
      <c r="N20" s="5">
        <v>3022.44</v>
      </c>
      <c r="O20" s="5">
        <v>13318.66</v>
      </c>
      <c r="P20" s="5">
        <v>10000</v>
      </c>
      <c r="Q20" s="5">
        <v>30480.59</v>
      </c>
      <c r="R20" s="6">
        <v>2</v>
      </c>
      <c r="S20" s="6">
        <v>1</v>
      </c>
      <c r="T20" s="6">
        <v>1</v>
      </c>
      <c r="U20" s="1"/>
    </row>
    <row r="21" spans="1:21" x14ac:dyDescent="0.25">
      <c r="A21" s="24" t="s">
        <v>93</v>
      </c>
      <c r="B21" s="108" t="s">
        <v>147</v>
      </c>
      <c r="C21" s="109"/>
      <c r="D21" s="25">
        <v>194.06</v>
      </c>
      <c r="E21" s="4">
        <v>3.4940000000000001E-3</v>
      </c>
      <c r="F21" s="14">
        <v>-2.4</v>
      </c>
      <c r="G21" s="5">
        <v>-243.98</v>
      </c>
      <c r="H21" s="5">
        <v>-5093.4799999999996</v>
      </c>
      <c r="I21" s="5">
        <v>26915.18</v>
      </c>
      <c r="J21" s="5">
        <v>7434.61</v>
      </c>
      <c r="K21" s="5">
        <v>1764.99</v>
      </c>
      <c r="L21" s="5">
        <v>30775.32</v>
      </c>
      <c r="M21" s="5">
        <v>4354.6499999999996</v>
      </c>
      <c r="N21" s="5">
        <v>3179.54</v>
      </c>
      <c r="O21" s="5">
        <v>14010.92</v>
      </c>
      <c r="P21" s="5">
        <v>10000</v>
      </c>
      <c r="Q21" s="5">
        <v>31545.11</v>
      </c>
      <c r="R21" s="6">
        <v>2</v>
      </c>
      <c r="S21" s="6">
        <v>1</v>
      </c>
      <c r="T21" s="6">
        <v>1</v>
      </c>
      <c r="U21" s="1"/>
    </row>
    <row r="22" spans="1:21" x14ac:dyDescent="0.25">
      <c r="A22" s="24" t="s">
        <v>94</v>
      </c>
      <c r="B22" s="108" t="s">
        <v>144</v>
      </c>
      <c r="C22" s="109"/>
      <c r="D22" s="25">
        <v>1175.74</v>
      </c>
      <c r="E22" s="4">
        <v>2.1167999999999999E-2</v>
      </c>
      <c r="F22" s="14">
        <v>-14.54</v>
      </c>
      <c r="G22" s="5">
        <v>-1478.19</v>
      </c>
      <c r="H22" s="5">
        <v>-11273.02</v>
      </c>
      <c r="I22" s="5">
        <v>89477.06</v>
      </c>
      <c r="J22" s="5">
        <v>45029.72</v>
      </c>
      <c r="K22" s="5">
        <v>10693.03</v>
      </c>
      <c r="L22" s="5">
        <v>132448.59</v>
      </c>
      <c r="M22" s="5">
        <v>26382.19</v>
      </c>
      <c r="N22" s="5">
        <v>19262.919999999998</v>
      </c>
      <c r="O22" s="5">
        <v>84883.74</v>
      </c>
      <c r="P22" s="5">
        <v>84283.11</v>
      </c>
      <c r="Q22" s="5">
        <v>241811.96</v>
      </c>
      <c r="R22" s="6">
        <v>14</v>
      </c>
      <c r="S22" s="6">
        <v>8</v>
      </c>
      <c r="T22" s="6">
        <v>6</v>
      </c>
      <c r="U22" s="1"/>
    </row>
    <row r="23" spans="1:21" x14ac:dyDescent="0.25">
      <c r="A23" s="24" t="s">
        <v>95</v>
      </c>
      <c r="B23" s="108" t="s">
        <v>54</v>
      </c>
      <c r="C23" s="109"/>
      <c r="D23" s="25">
        <v>79.75</v>
      </c>
      <c r="E23" s="4">
        <v>1.436E-3</v>
      </c>
      <c r="F23" s="14">
        <v>-0.99</v>
      </c>
      <c r="G23" s="5">
        <v>-100.27</v>
      </c>
      <c r="H23" s="5">
        <v>-764.65</v>
      </c>
      <c r="I23" s="5">
        <v>6069.2</v>
      </c>
      <c r="J23" s="5">
        <v>3054.35</v>
      </c>
      <c r="K23" s="5">
        <v>725.3</v>
      </c>
      <c r="L23" s="5">
        <v>8985.94</v>
      </c>
      <c r="M23" s="5">
        <v>1789.49</v>
      </c>
      <c r="N23" s="5">
        <v>1306.5999999999999</v>
      </c>
      <c r="O23" s="5">
        <v>5757.63</v>
      </c>
      <c r="P23" s="5">
        <v>5716.89</v>
      </c>
      <c r="Q23" s="5">
        <v>14570.61</v>
      </c>
      <c r="R23" s="6">
        <v>1</v>
      </c>
      <c r="S23" s="6">
        <v>1</v>
      </c>
      <c r="T23" s="6">
        <v>0</v>
      </c>
      <c r="U23" s="1"/>
    </row>
    <row r="24" spans="1:21" x14ac:dyDescent="0.25">
      <c r="A24" s="24" t="s">
        <v>148</v>
      </c>
      <c r="B24" s="113">
        <v>0.1426</v>
      </c>
      <c r="C24" s="114"/>
      <c r="D24" s="25">
        <v>1255.49</v>
      </c>
      <c r="E24" s="4">
        <v>2.2603999999999999E-2</v>
      </c>
      <c r="F24" s="14">
        <v>-15.53</v>
      </c>
      <c r="G24" s="5">
        <v>-1578.46</v>
      </c>
      <c r="H24" s="5">
        <v>-12037.64</v>
      </c>
      <c r="I24" s="5">
        <v>95546.26</v>
      </c>
      <c r="J24" s="5">
        <v>48084.07</v>
      </c>
      <c r="K24" s="5">
        <v>11418.33</v>
      </c>
      <c r="L24" s="5">
        <v>141432.53</v>
      </c>
      <c r="M24" s="5">
        <f>SUM(M22:M23)</f>
        <v>28171.68</v>
      </c>
      <c r="N24" s="5">
        <v>20569.52</v>
      </c>
      <c r="O24" s="5">
        <v>90641.37</v>
      </c>
      <c r="P24" s="5">
        <v>90000</v>
      </c>
      <c r="Q24" s="5">
        <v>229382.57</v>
      </c>
      <c r="R24" s="6">
        <v>15</v>
      </c>
      <c r="S24" s="6">
        <v>9</v>
      </c>
      <c r="T24" s="6">
        <v>6</v>
      </c>
      <c r="U24" s="1"/>
    </row>
    <row r="25" spans="1:21" x14ac:dyDescent="0.25">
      <c r="A25" s="24" t="s">
        <v>97</v>
      </c>
      <c r="B25" s="108" t="s">
        <v>149</v>
      </c>
      <c r="C25" s="109"/>
      <c r="D25" s="25">
        <v>126.9</v>
      </c>
      <c r="E25" s="4">
        <v>2.2850000000000001E-3</v>
      </c>
      <c r="F25" s="14">
        <v>-1.57</v>
      </c>
      <c r="G25" s="5">
        <v>-159.61000000000001</v>
      </c>
      <c r="H25" s="5">
        <v>-22227.38</v>
      </c>
      <c r="I25" s="5">
        <v>17600.89</v>
      </c>
      <c r="J25" s="5">
        <v>4860.7700000000004</v>
      </c>
      <c r="K25" s="5">
        <v>1154.27</v>
      </c>
      <c r="L25" s="5">
        <v>1228.94</v>
      </c>
      <c r="M25" s="5">
        <v>2847.84</v>
      </c>
      <c r="N25" s="5">
        <v>2079.35</v>
      </c>
      <c r="O25" s="5">
        <v>9162.84</v>
      </c>
      <c r="P25" s="5">
        <v>10000</v>
      </c>
      <c r="Q25" s="5">
        <v>24090.03</v>
      </c>
      <c r="R25" s="6">
        <v>1</v>
      </c>
      <c r="S25" s="6">
        <v>1</v>
      </c>
      <c r="T25" s="6">
        <v>0</v>
      </c>
      <c r="U25" s="1"/>
    </row>
    <row r="26" spans="1:21" x14ac:dyDescent="0.25">
      <c r="A26" s="24" t="s">
        <v>98</v>
      </c>
      <c r="B26" s="108" t="s">
        <v>54</v>
      </c>
      <c r="C26" s="109"/>
      <c r="D26" s="25">
        <v>252.09</v>
      </c>
      <c r="E26" s="4">
        <v>4.5389999999999996E-3</v>
      </c>
      <c r="F26" s="14">
        <v>-17.11</v>
      </c>
      <c r="G26" s="5">
        <v>-1739.46</v>
      </c>
      <c r="H26" s="5">
        <v>-7705.79</v>
      </c>
      <c r="I26" s="5">
        <v>-29851.09</v>
      </c>
      <c r="J26" s="5">
        <v>9485.09</v>
      </c>
      <c r="K26" s="5">
        <v>2252.39</v>
      </c>
      <c r="L26" s="5">
        <v>-27558.86</v>
      </c>
      <c r="M26" s="5">
        <v>5557.16</v>
      </c>
      <c r="N26" s="5">
        <v>4057.56</v>
      </c>
      <c r="O26" s="5">
        <v>17879.97</v>
      </c>
      <c r="P26" s="5">
        <v>20000</v>
      </c>
      <c r="Q26" s="5">
        <v>47494.69</v>
      </c>
      <c r="R26" s="6">
        <v>3</v>
      </c>
      <c r="S26" s="6">
        <v>2</v>
      </c>
      <c r="T26" s="6">
        <v>1</v>
      </c>
      <c r="U26" s="1"/>
    </row>
    <row r="27" spans="1:21" x14ac:dyDescent="0.25">
      <c r="A27" s="24" t="s">
        <v>99</v>
      </c>
      <c r="B27" s="108" t="s">
        <v>150</v>
      </c>
      <c r="C27" s="109"/>
      <c r="D27" s="25">
        <v>148.87</v>
      </c>
      <c r="E27" s="4">
        <v>2.6800000000000001E-3</v>
      </c>
      <c r="F27" s="14">
        <v>-3.71</v>
      </c>
      <c r="G27" s="5">
        <v>-377.16</v>
      </c>
      <c r="H27" s="5">
        <v>0</v>
      </c>
      <c r="I27" s="5">
        <v>-2381.7600000000002</v>
      </c>
      <c r="J27" s="5">
        <v>5701.03</v>
      </c>
      <c r="K27" s="5">
        <v>1353.8</v>
      </c>
      <c r="L27" s="5">
        <v>4295.91</v>
      </c>
      <c r="M27" s="5">
        <v>3340.14</v>
      </c>
      <c r="N27" s="5">
        <v>2438.8000000000002</v>
      </c>
      <c r="O27" s="5">
        <v>10746.78</v>
      </c>
      <c r="P27" s="5">
        <v>10000</v>
      </c>
      <c r="Q27" s="5">
        <v>26525.72</v>
      </c>
      <c r="R27" s="6">
        <v>2</v>
      </c>
      <c r="S27" s="6">
        <v>1</v>
      </c>
      <c r="T27" s="6">
        <v>1</v>
      </c>
      <c r="U27" s="1"/>
    </row>
    <row r="28" spans="1:21" x14ac:dyDescent="0.25">
      <c r="A28" s="24" t="s">
        <v>100</v>
      </c>
      <c r="B28" s="108" t="s">
        <v>151</v>
      </c>
      <c r="C28" s="109"/>
      <c r="D28" s="25">
        <v>187.97</v>
      </c>
      <c r="E28" s="4">
        <v>3.3839999999999999E-3</v>
      </c>
      <c r="F28" s="14">
        <v>-2.3199999999999998</v>
      </c>
      <c r="G28" s="5">
        <v>-235.85</v>
      </c>
      <c r="H28" s="5">
        <v>0</v>
      </c>
      <c r="I28" s="5">
        <v>-6858.61</v>
      </c>
      <c r="J28" s="5">
        <v>7198.61</v>
      </c>
      <c r="K28" s="5">
        <v>1709.43</v>
      </c>
      <c r="L28" s="5">
        <v>1813.58</v>
      </c>
      <c r="M28" s="5">
        <v>4217.55</v>
      </c>
      <c r="N28" s="5">
        <v>3079.44</v>
      </c>
      <c r="O28" s="5">
        <v>13569.82</v>
      </c>
      <c r="P28" s="5">
        <v>10000</v>
      </c>
      <c r="Q28" s="5">
        <v>30868.81</v>
      </c>
      <c r="R28" s="6">
        <v>2</v>
      </c>
      <c r="S28" s="6">
        <v>1</v>
      </c>
      <c r="T28" s="6">
        <v>1</v>
      </c>
      <c r="U28" s="1"/>
    </row>
    <row r="29" spans="1:21" x14ac:dyDescent="0.25">
      <c r="A29" s="24" t="s">
        <v>101</v>
      </c>
      <c r="B29" s="108" t="s">
        <v>152</v>
      </c>
      <c r="C29" s="109"/>
      <c r="D29" s="25">
        <v>49.64</v>
      </c>
      <c r="E29" s="4">
        <v>8.9400000000000005E-4</v>
      </c>
      <c r="F29" s="14">
        <v>-0.61</v>
      </c>
      <c r="G29" s="5">
        <v>-62.34</v>
      </c>
      <c r="H29" s="5">
        <v>0</v>
      </c>
      <c r="I29" s="5">
        <v>-1810.22</v>
      </c>
      <c r="J29" s="5">
        <v>1901.17</v>
      </c>
      <c r="K29" s="5">
        <v>451.46</v>
      </c>
      <c r="L29" s="5">
        <v>480.07</v>
      </c>
      <c r="M29" s="5">
        <v>1113.8699999999999</v>
      </c>
      <c r="N29" s="5">
        <v>813.29</v>
      </c>
      <c r="O29" s="5">
        <v>3583.82</v>
      </c>
      <c r="P29" s="5">
        <v>0</v>
      </c>
      <c r="Q29" s="5">
        <v>5510.98</v>
      </c>
      <c r="R29" s="6">
        <v>1</v>
      </c>
      <c r="S29" s="6">
        <v>0</v>
      </c>
      <c r="T29" s="6">
        <v>1</v>
      </c>
      <c r="U29" s="1"/>
    </row>
    <row r="30" spans="1:21" x14ac:dyDescent="0.25">
      <c r="A30" s="24" t="s">
        <v>102</v>
      </c>
      <c r="B30" s="108" t="s">
        <v>145</v>
      </c>
      <c r="C30" s="109"/>
      <c r="D30" s="25">
        <v>926.43</v>
      </c>
      <c r="E30" s="4">
        <v>1.6678999999999999E-2</v>
      </c>
      <c r="F30" s="14">
        <v>-11.46</v>
      </c>
      <c r="G30" s="5">
        <v>-1164.6600000000001</v>
      </c>
      <c r="H30" s="5">
        <v>-13119.2</v>
      </c>
      <c r="I30" s="5">
        <v>-33524.6</v>
      </c>
      <c r="J30" s="5">
        <v>35480.730000000003</v>
      </c>
      <c r="K30" s="5">
        <v>8425.4699999999993</v>
      </c>
      <c r="L30" s="5">
        <v>-3902.26</v>
      </c>
      <c r="M30" s="5">
        <v>20787.59</v>
      </c>
      <c r="N30" s="5">
        <v>15178.03</v>
      </c>
      <c r="O30" s="5">
        <v>66883.31</v>
      </c>
      <c r="P30" s="5">
        <v>70000</v>
      </c>
      <c r="Q30" s="5">
        <v>172848.93</v>
      </c>
      <c r="R30" s="6">
        <v>11</v>
      </c>
      <c r="S30" s="6">
        <v>7</v>
      </c>
      <c r="T30" s="6">
        <v>4</v>
      </c>
      <c r="U30" s="1"/>
    </row>
    <row r="31" spans="1:21" x14ac:dyDescent="0.25">
      <c r="A31" s="24" t="s">
        <v>103</v>
      </c>
      <c r="B31" s="108" t="s">
        <v>152</v>
      </c>
      <c r="C31" s="109"/>
      <c r="D31" s="25">
        <v>62.89</v>
      </c>
      <c r="E31" s="4">
        <v>1.132E-3</v>
      </c>
      <c r="F31" s="14">
        <v>-0.76</v>
      </c>
      <c r="G31" s="5">
        <v>-78.97</v>
      </c>
      <c r="H31" s="5">
        <v>0</v>
      </c>
      <c r="I31" s="5">
        <v>-2293.41</v>
      </c>
      <c r="J31" s="5">
        <v>2408.64</v>
      </c>
      <c r="K31" s="5">
        <v>571.97</v>
      </c>
      <c r="L31" s="5">
        <v>608.23</v>
      </c>
      <c r="M31" s="5">
        <v>1411.18</v>
      </c>
      <c r="N31" s="5">
        <v>1030.3699999999999</v>
      </c>
      <c r="O31" s="5">
        <v>4540.43</v>
      </c>
      <c r="P31" s="5">
        <v>0</v>
      </c>
      <c r="Q31" s="5">
        <v>6981.96</v>
      </c>
      <c r="R31" s="6">
        <v>1</v>
      </c>
      <c r="S31" s="6">
        <v>0</v>
      </c>
      <c r="T31" s="6">
        <v>1</v>
      </c>
      <c r="U31" s="1"/>
    </row>
    <row r="32" spans="1:21" x14ac:dyDescent="0.25">
      <c r="A32" s="24" t="s">
        <v>104</v>
      </c>
      <c r="B32" s="108" t="s">
        <v>153</v>
      </c>
      <c r="C32" s="109"/>
      <c r="D32" s="25">
        <v>482.09</v>
      </c>
      <c r="E32" s="4">
        <v>8.6789999999999992E-3</v>
      </c>
      <c r="F32" s="14">
        <v>-5.96</v>
      </c>
      <c r="G32" s="5">
        <v>-606.01</v>
      </c>
      <c r="H32" s="5">
        <v>0</v>
      </c>
      <c r="I32" s="5">
        <v>33054.120000000003</v>
      </c>
      <c r="J32" s="5">
        <v>18462.61</v>
      </c>
      <c r="K32" s="5">
        <v>4384.29</v>
      </c>
      <c r="L32" s="5">
        <v>55295.21</v>
      </c>
      <c r="M32" s="5">
        <v>10817.06</v>
      </c>
      <c r="N32" s="5">
        <v>7898.06</v>
      </c>
      <c r="O32" s="5">
        <v>34803.5</v>
      </c>
      <c r="P32" s="5">
        <v>30000</v>
      </c>
      <c r="Q32" s="5">
        <v>83518.62</v>
      </c>
      <c r="R32" s="6">
        <v>6</v>
      </c>
      <c r="S32" s="6">
        <v>3</v>
      </c>
      <c r="T32" s="6">
        <v>3</v>
      </c>
      <c r="U32" s="1"/>
    </row>
    <row r="33" spans="1:21" x14ac:dyDescent="0.25">
      <c r="A33" s="24" t="s">
        <v>96</v>
      </c>
      <c r="B33" s="113">
        <v>6.1800000000000001E-2</v>
      </c>
      <c r="C33" s="114"/>
      <c r="D33" s="25">
        <v>544.98</v>
      </c>
      <c r="E33" s="4">
        <v>9.8110000000000003E-3</v>
      </c>
      <c r="F33" s="14">
        <v>-6.74</v>
      </c>
      <c r="G33" s="5">
        <v>-684.98</v>
      </c>
      <c r="H33" s="5">
        <v>0</v>
      </c>
      <c r="I33" s="5">
        <v>30760.71</v>
      </c>
      <c r="J33" s="5">
        <v>20871.45</v>
      </c>
      <c r="K33" s="5">
        <v>4956.26</v>
      </c>
      <c r="L33" s="5">
        <v>55903.44</v>
      </c>
      <c r="M33" s="5">
        <v>12228.24</v>
      </c>
      <c r="N33" s="5">
        <v>8928.43</v>
      </c>
      <c r="O33" s="5">
        <v>39343.93</v>
      </c>
      <c r="P33" s="5">
        <v>30000</v>
      </c>
      <c r="Q33" s="5">
        <v>90500.6</v>
      </c>
      <c r="R33" s="6">
        <v>7</v>
      </c>
      <c r="S33" s="6">
        <v>3</v>
      </c>
      <c r="T33" s="6">
        <v>4</v>
      </c>
      <c r="U33" s="1"/>
    </row>
    <row r="34" spans="1:21" x14ac:dyDescent="0.25">
      <c r="A34" s="24" t="s">
        <v>105</v>
      </c>
      <c r="B34" s="108" t="s">
        <v>154</v>
      </c>
      <c r="C34" s="109"/>
      <c r="D34" s="25">
        <v>914.44</v>
      </c>
      <c r="E34" s="4">
        <v>1.6462999999999998E-2</v>
      </c>
      <c r="F34" s="14">
        <v>-11.31</v>
      </c>
      <c r="G34" s="5">
        <v>-1149.77</v>
      </c>
      <c r="H34" s="5">
        <v>-25371.82</v>
      </c>
      <c r="I34" s="5">
        <v>102652</v>
      </c>
      <c r="J34" s="5">
        <v>35020.910000000003</v>
      </c>
      <c r="K34" s="5">
        <v>8316.27</v>
      </c>
      <c r="L34" s="5">
        <v>119467.59</v>
      </c>
      <c r="M34" s="5">
        <v>20518.189999999999</v>
      </c>
      <c r="N34" s="5">
        <v>14981.33</v>
      </c>
      <c r="O34" s="5">
        <v>66016.53</v>
      </c>
      <c r="P34" s="5">
        <v>70000</v>
      </c>
      <c r="Q34" s="5">
        <v>171516.05</v>
      </c>
      <c r="R34" s="6">
        <v>11</v>
      </c>
      <c r="S34" s="6">
        <v>7</v>
      </c>
      <c r="T34" s="6">
        <v>4</v>
      </c>
      <c r="U34" s="1"/>
    </row>
    <row r="35" spans="1:21" x14ac:dyDescent="0.25">
      <c r="A35" s="24" t="s">
        <v>106</v>
      </c>
      <c r="B35" s="108" t="s">
        <v>155</v>
      </c>
      <c r="C35" s="109"/>
      <c r="D35" s="25">
        <v>1021.13</v>
      </c>
      <c r="E35" s="4">
        <v>1.8384000000000001E-2</v>
      </c>
      <c r="F35" s="14">
        <v>-12.62</v>
      </c>
      <c r="G35" s="5">
        <v>-1283.3</v>
      </c>
      <c r="H35" s="5">
        <v>-40121.589999999997</v>
      </c>
      <c r="I35" s="5">
        <v>69860.479999999996</v>
      </c>
      <c r="J35" s="5">
        <v>39108.36</v>
      </c>
      <c r="K35" s="5">
        <v>9286.9</v>
      </c>
      <c r="L35" s="5">
        <v>76850.850000000006</v>
      </c>
      <c r="M35" s="5">
        <v>22912.959999999999</v>
      </c>
      <c r="N35" s="5">
        <v>16729.87</v>
      </c>
      <c r="O35" s="5">
        <v>73721.61</v>
      </c>
      <c r="P35" s="5">
        <v>70000</v>
      </c>
      <c r="Q35" s="5">
        <v>183364.44</v>
      </c>
      <c r="R35" s="6">
        <v>12</v>
      </c>
      <c r="S35" s="6">
        <v>7</v>
      </c>
      <c r="T35" s="6">
        <v>5</v>
      </c>
      <c r="U35" s="1"/>
    </row>
    <row r="36" spans="1:21" x14ac:dyDescent="0.25">
      <c r="A36" s="24" t="s">
        <v>107</v>
      </c>
      <c r="B36" s="108" t="s">
        <v>156</v>
      </c>
      <c r="C36" s="109"/>
      <c r="D36" s="25">
        <v>293.92</v>
      </c>
      <c r="E36" s="4">
        <v>5.2919999999999998E-3</v>
      </c>
      <c r="F36" s="14">
        <v>-3.63</v>
      </c>
      <c r="G36" s="5">
        <v>-369.03</v>
      </c>
      <c r="H36" s="5">
        <v>0</v>
      </c>
      <c r="I36" s="5">
        <v>-6269.03</v>
      </c>
      <c r="J36" s="5">
        <v>11257.41</v>
      </c>
      <c r="K36" s="5">
        <v>2673.25</v>
      </c>
      <c r="L36" s="5">
        <v>7292.6</v>
      </c>
      <c r="M36" s="5">
        <v>6595.53</v>
      </c>
      <c r="N36" s="5">
        <v>4815.72</v>
      </c>
      <c r="O36" s="5">
        <v>21220.89</v>
      </c>
      <c r="P36" s="5">
        <v>20000</v>
      </c>
      <c r="Q36" s="5">
        <v>52632.14</v>
      </c>
      <c r="R36" s="6">
        <v>3</v>
      </c>
      <c r="S36" s="6">
        <v>2</v>
      </c>
      <c r="T36" s="6">
        <v>1</v>
      </c>
      <c r="U36" s="1"/>
    </row>
    <row r="37" spans="1:21" x14ac:dyDescent="0.25">
      <c r="A37" s="24" t="s">
        <v>96</v>
      </c>
      <c r="B37" s="113">
        <v>0.14929999999999999</v>
      </c>
      <c r="C37" s="114"/>
      <c r="D37" s="25">
        <v>1315.05</v>
      </c>
      <c r="E37" s="4">
        <v>2.3675999999999999E-2</v>
      </c>
      <c r="F37" s="14">
        <v>-16.25</v>
      </c>
      <c r="G37" s="5">
        <v>-1652.33</v>
      </c>
      <c r="H37" s="5">
        <v>-40121.589999999997</v>
      </c>
      <c r="I37" s="5">
        <v>63591.45</v>
      </c>
      <c r="J37" s="5">
        <v>50365.77</v>
      </c>
      <c r="K37" s="5">
        <v>11960.15</v>
      </c>
      <c r="L37" s="5">
        <v>84134.45</v>
      </c>
      <c r="M37" s="5">
        <v>29508.49</v>
      </c>
      <c r="N37" s="5">
        <v>21545.59</v>
      </c>
      <c r="O37" s="5">
        <v>94942.5</v>
      </c>
      <c r="P37" s="5">
        <v>90000</v>
      </c>
      <c r="Q37" s="5">
        <v>232996.58</v>
      </c>
      <c r="R37" s="6">
        <v>15</v>
      </c>
      <c r="S37" s="6">
        <v>9</v>
      </c>
      <c r="T37" s="6">
        <v>6</v>
      </c>
      <c r="U37" s="1"/>
    </row>
    <row r="38" spans="1:21" x14ac:dyDescent="0.25">
      <c r="A38" s="24" t="s">
        <v>108</v>
      </c>
      <c r="B38" s="108" t="s">
        <v>144</v>
      </c>
      <c r="C38" s="109"/>
      <c r="D38" s="25">
        <v>258.88</v>
      </c>
      <c r="E38" s="4">
        <v>4.6610000000000002E-3</v>
      </c>
      <c r="F38" s="14">
        <v>-3.2</v>
      </c>
      <c r="G38" s="5">
        <v>-325.48</v>
      </c>
      <c r="H38" s="5">
        <v>-2482.15</v>
      </c>
      <c r="I38" s="5">
        <v>19701.48</v>
      </c>
      <c r="J38" s="5">
        <v>9914.86</v>
      </c>
      <c r="K38" s="5">
        <v>2354.44</v>
      </c>
      <c r="L38" s="5">
        <v>29163.15</v>
      </c>
      <c r="M38" s="5">
        <v>5808.96</v>
      </c>
      <c r="N38" s="5">
        <v>4241.3999999999996</v>
      </c>
      <c r="O38" s="5">
        <v>18690.099999999999</v>
      </c>
      <c r="P38" s="5">
        <v>20000</v>
      </c>
      <c r="Q38" s="5">
        <v>48740.46</v>
      </c>
      <c r="R38" s="6">
        <v>3</v>
      </c>
      <c r="S38" s="6">
        <v>2</v>
      </c>
      <c r="T38" s="6">
        <v>1</v>
      </c>
      <c r="U38" s="1"/>
    </row>
    <row r="39" spans="1:21" x14ac:dyDescent="0.25">
      <c r="A39" s="24" t="s">
        <v>109</v>
      </c>
      <c r="B39" s="108" t="s">
        <v>157</v>
      </c>
      <c r="C39" s="109"/>
      <c r="D39" s="25">
        <v>487.71</v>
      </c>
      <c r="E39" s="4">
        <v>8.7810000000000006E-3</v>
      </c>
      <c r="F39" s="14">
        <v>-6.03</v>
      </c>
      <c r="G39" s="5">
        <v>-613.30999999999995</v>
      </c>
      <c r="H39" s="5">
        <v>0</v>
      </c>
      <c r="I39" s="5">
        <v>4534.42</v>
      </c>
      <c r="J39" s="5">
        <v>18679.16</v>
      </c>
      <c r="K39" s="5">
        <v>4435.67</v>
      </c>
      <c r="L39" s="5">
        <v>27035.94</v>
      </c>
      <c r="M39" s="5">
        <v>10943.82</v>
      </c>
      <c r="N39" s="5">
        <v>7990.62</v>
      </c>
      <c r="O39" s="5">
        <v>35211.35</v>
      </c>
      <c r="P39" s="5">
        <v>30000</v>
      </c>
      <c r="Q39" s="5">
        <v>84145.79</v>
      </c>
      <c r="R39" s="6">
        <v>6</v>
      </c>
      <c r="S39" s="6">
        <v>3</v>
      </c>
      <c r="T39" s="6">
        <v>3</v>
      </c>
      <c r="U39" s="1"/>
    </row>
    <row r="40" spans="1:21" x14ac:dyDescent="0.25">
      <c r="A40" s="24" t="s">
        <v>110</v>
      </c>
      <c r="B40" s="108" t="s">
        <v>158</v>
      </c>
      <c r="C40" s="109"/>
      <c r="D40" s="25">
        <v>217.45</v>
      </c>
      <c r="E40" s="4">
        <v>3.9150000000000001E-3</v>
      </c>
      <c r="F40" s="14">
        <v>-2.69</v>
      </c>
      <c r="G40" s="5">
        <v>-243.35</v>
      </c>
      <c r="H40" s="5">
        <v>0</v>
      </c>
      <c r="I40" s="5">
        <v>14909.29</v>
      </c>
      <c r="J40" s="5">
        <v>8327.77</v>
      </c>
      <c r="K40" s="5">
        <v>1977.56</v>
      </c>
      <c r="L40" s="5">
        <v>24941.27</v>
      </c>
      <c r="M40" s="5">
        <v>4879.1099999999997</v>
      </c>
      <c r="N40" s="5">
        <v>3562.48</v>
      </c>
      <c r="O40" s="5">
        <v>15698.36</v>
      </c>
      <c r="P40" s="5">
        <v>20000</v>
      </c>
      <c r="Q40" s="5">
        <v>44139.95</v>
      </c>
      <c r="R40" s="6">
        <v>3</v>
      </c>
      <c r="S40" s="6">
        <v>2</v>
      </c>
      <c r="T40" s="6">
        <v>1</v>
      </c>
      <c r="U40" s="1"/>
    </row>
    <row r="41" spans="1:21" x14ac:dyDescent="0.25">
      <c r="A41" s="24" t="s">
        <v>111</v>
      </c>
      <c r="B41" s="108" t="s">
        <v>159</v>
      </c>
      <c r="C41" s="109"/>
      <c r="D41" s="25">
        <v>277.68</v>
      </c>
      <c r="E41" s="4">
        <v>4.999E-3</v>
      </c>
      <c r="F41" s="14">
        <v>-3.43</v>
      </c>
      <c r="G41" s="5">
        <v>-348.84</v>
      </c>
      <c r="H41" s="5">
        <v>0</v>
      </c>
      <c r="I41" s="5">
        <v>147287.51</v>
      </c>
      <c r="J41" s="5">
        <v>10635.19</v>
      </c>
      <c r="K41" s="5">
        <v>2525.4899999999998</v>
      </c>
      <c r="L41" s="5">
        <v>27540.35</v>
      </c>
      <c r="M41" s="5">
        <v>6230.98</v>
      </c>
      <c r="N41" s="5">
        <v>4549.54</v>
      </c>
      <c r="O41" s="5">
        <v>20047.96</v>
      </c>
      <c r="P41" s="5">
        <v>20000</v>
      </c>
      <c r="Q41" s="5">
        <v>50828.480000000003</v>
      </c>
      <c r="R41" s="6">
        <v>4</v>
      </c>
      <c r="S41" s="6">
        <v>2</v>
      </c>
      <c r="T41" s="6">
        <v>2</v>
      </c>
      <c r="U41" s="1"/>
    </row>
    <row r="42" spans="1:21" x14ac:dyDescent="0.25">
      <c r="A42" s="24" t="s">
        <v>96</v>
      </c>
      <c r="B42" s="113">
        <v>5.62E-2</v>
      </c>
      <c r="C42" s="114"/>
      <c r="D42" s="25">
        <v>495.13</v>
      </c>
      <c r="E42" s="4">
        <v>8.914E-3</v>
      </c>
      <c r="F42" s="14">
        <v>-5.12</v>
      </c>
      <c r="G42" s="5">
        <v>-622.19000000000005</v>
      </c>
      <c r="H42" s="5">
        <v>0</v>
      </c>
      <c r="I42" s="5">
        <v>29637.8</v>
      </c>
      <c r="J42" s="5">
        <v>18962.96</v>
      </c>
      <c r="K42" s="5">
        <v>4503.05</v>
      </c>
      <c r="L42" s="5">
        <v>52481.62</v>
      </c>
      <c r="M42" s="5">
        <v>11110.09</v>
      </c>
      <c r="N42" s="5">
        <v>8112.02</v>
      </c>
      <c r="O42" s="5">
        <v>35746.32</v>
      </c>
      <c r="P42" s="5">
        <v>40000</v>
      </c>
      <c r="Q42" s="5">
        <v>94968.43</v>
      </c>
      <c r="R42" s="6">
        <v>7</v>
      </c>
      <c r="S42" s="6">
        <v>4</v>
      </c>
      <c r="T42" s="6">
        <v>3</v>
      </c>
      <c r="U42" s="1"/>
    </row>
    <row r="43" spans="1:21" x14ac:dyDescent="0.25">
      <c r="A43" s="24" t="s">
        <v>112</v>
      </c>
      <c r="B43" s="108" t="s">
        <v>160</v>
      </c>
      <c r="C43" s="109"/>
      <c r="D43" s="25">
        <v>179.29</v>
      </c>
      <c r="E43" s="4">
        <v>3.228E-3</v>
      </c>
      <c r="F43" s="14">
        <v>-2.2200000000000002</v>
      </c>
      <c r="G43" s="5">
        <v>-225.33</v>
      </c>
      <c r="H43" s="5">
        <v>0</v>
      </c>
      <c r="I43" s="5">
        <v>3049.66</v>
      </c>
      <c r="J43" s="5">
        <v>6866.28</v>
      </c>
      <c r="K43" s="5">
        <v>1630.51</v>
      </c>
      <c r="L43" s="5">
        <v>11321.12</v>
      </c>
      <c r="M43" s="5">
        <v>4022.84</v>
      </c>
      <c r="N43" s="5">
        <v>2937.27</v>
      </c>
      <c r="O43" s="5">
        <v>12943.35</v>
      </c>
      <c r="P43" s="5">
        <v>10000</v>
      </c>
      <c r="Q43" s="5">
        <v>29903.46</v>
      </c>
      <c r="R43" s="6">
        <v>2</v>
      </c>
      <c r="S43" s="6">
        <v>1</v>
      </c>
      <c r="T43" s="6">
        <v>1</v>
      </c>
      <c r="U43" s="1"/>
    </row>
    <row r="44" spans="1:21" x14ac:dyDescent="0.25">
      <c r="A44" s="23" t="s">
        <v>113</v>
      </c>
      <c r="B44" s="110"/>
      <c r="C44" s="111"/>
      <c r="D44" s="25"/>
      <c r="E44" s="4"/>
      <c r="F44" s="14">
        <v>-135.19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6"/>
      <c r="T44" s="6"/>
      <c r="U44" s="1"/>
    </row>
    <row r="45" spans="1:21" x14ac:dyDescent="0.25">
      <c r="A45" s="24" t="s">
        <v>120</v>
      </c>
      <c r="B45" s="112" t="s">
        <v>53</v>
      </c>
      <c r="C45" s="112"/>
      <c r="D45" s="18">
        <v>1669.36</v>
      </c>
      <c r="E45" s="4">
        <v>3.0054999999999998E-2</v>
      </c>
      <c r="F45" s="14">
        <v>460.77</v>
      </c>
      <c r="G45" s="5">
        <v>46841.87</v>
      </c>
      <c r="H45" s="5">
        <v>-8829.84</v>
      </c>
      <c r="I45" s="5">
        <v>0</v>
      </c>
      <c r="J45" s="5">
        <v>63933.71</v>
      </c>
      <c r="K45" s="5">
        <v>15182.06</v>
      </c>
      <c r="L45" s="5">
        <v>117127.82</v>
      </c>
      <c r="M45" s="5">
        <v>37457.72</v>
      </c>
      <c r="N45" s="5">
        <v>27349.72</v>
      </c>
      <c r="O45" s="5">
        <v>120518.89</v>
      </c>
      <c r="P45" s="5">
        <v>150000</v>
      </c>
      <c r="Q45" s="5">
        <v>335326.33</v>
      </c>
      <c r="R45" s="6">
        <v>25</v>
      </c>
      <c r="S45" s="6">
        <v>15</v>
      </c>
      <c r="T45" s="6">
        <v>10</v>
      </c>
      <c r="U45" s="1"/>
    </row>
    <row r="46" spans="1:21" x14ac:dyDescent="0.25">
      <c r="A46" s="13" t="s">
        <v>114</v>
      </c>
      <c r="B46" s="101" t="s">
        <v>161</v>
      </c>
      <c r="C46" s="102"/>
      <c r="D46" s="25">
        <v>1079.6199999999999</v>
      </c>
      <c r="E46" s="4">
        <v>1.9438E-2</v>
      </c>
      <c r="F46" s="14">
        <v>-13.35</v>
      </c>
      <c r="G46" s="5">
        <v>-1356.81</v>
      </c>
      <c r="H46" s="5">
        <v>-42419.75</v>
      </c>
      <c r="I46" s="5">
        <v>73862.06</v>
      </c>
      <c r="J46" s="5">
        <v>41348.480000000003</v>
      </c>
      <c r="K46" s="5">
        <v>9818.85</v>
      </c>
      <c r="L46" s="5">
        <v>81252.83</v>
      </c>
      <c r="M46" s="5">
        <v>24225.4</v>
      </c>
      <c r="N46" s="5">
        <v>17688.150000000001</v>
      </c>
      <c r="O46" s="5">
        <v>77944.37</v>
      </c>
      <c r="P46" s="5">
        <v>100000</v>
      </c>
      <c r="Q46" s="5">
        <v>219857.92000000001</v>
      </c>
      <c r="R46" s="6">
        <v>16</v>
      </c>
      <c r="S46" s="6">
        <v>10</v>
      </c>
      <c r="T46" s="6">
        <v>6</v>
      </c>
      <c r="U46" s="1"/>
    </row>
    <row r="47" spans="1:21" x14ac:dyDescent="0.25">
      <c r="A47" s="24" t="s">
        <v>115</v>
      </c>
      <c r="B47" s="108" t="s">
        <v>162</v>
      </c>
      <c r="C47" s="109"/>
      <c r="D47" s="25">
        <v>466.41</v>
      </c>
      <c r="E47" s="4">
        <v>8.397E-3</v>
      </c>
      <c r="F47" s="14">
        <v>-5.77</v>
      </c>
      <c r="G47" s="5">
        <v>-586.58000000000004</v>
      </c>
      <c r="H47" s="5">
        <v>-13511.68</v>
      </c>
      <c r="I47" s="5">
        <v>43917.47</v>
      </c>
      <c r="J47" s="5">
        <v>17865.52</v>
      </c>
      <c r="K47" s="5">
        <v>4241.74</v>
      </c>
      <c r="L47" s="5">
        <v>51923.47</v>
      </c>
      <c r="M47" s="5">
        <v>10465.36</v>
      </c>
      <c r="N47" s="5">
        <v>7641.27</v>
      </c>
      <c r="O47" s="5">
        <v>33671.919999999998</v>
      </c>
      <c r="P47" s="5">
        <v>40000</v>
      </c>
      <c r="Q47" s="5">
        <v>91778.55</v>
      </c>
      <c r="R47" s="6">
        <v>7</v>
      </c>
      <c r="S47" s="6">
        <v>4</v>
      </c>
      <c r="T47" s="6">
        <v>3</v>
      </c>
      <c r="U47" s="1"/>
    </row>
    <row r="48" spans="1:21" x14ac:dyDescent="0.25">
      <c r="A48" s="24" t="s">
        <v>116</v>
      </c>
      <c r="B48" s="108" t="s">
        <v>163</v>
      </c>
      <c r="C48" s="109"/>
      <c r="D48" s="25">
        <v>307.70999999999998</v>
      </c>
      <c r="E48" s="4">
        <v>5.5399999999999998E-3</v>
      </c>
      <c r="F48" s="14">
        <v>-124.76</v>
      </c>
      <c r="G48" s="5">
        <v>-12685.1</v>
      </c>
      <c r="H48" s="5">
        <v>-56985.62</v>
      </c>
      <c r="I48" s="5">
        <v>55480.11</v>
      </c>
      <c r="J48" s="5">
        <v>11784.96</v>
      </c>
      <c r="K48" s="5">
        <v>2798.53</v>
      </c>
      <c r="L48" s="5">
        <v>394.86</v>
      </c>
      <c r="M48" s="5">
        <v>6904.62</v>
      </c>
      <c r="N48" s="5">
        <v>5041.3999999999996</v>
      </c>
      <c r="O48" s="5">
        <v>22215.360000000001</v>
      </c>
      <c r="P48" s="5">
        <v>30000</v>
      </c>
      <c r="Q48" s="5">
        <v>64161.38</v>
      </c>
      <c r="R48" s="6">
        <v>5</v>
      </c>
      <c r="S48" s="6">
        <v>3</v>
      </c>
      <c r="T48" s="6">
        <v>2</v>
      </c>
      <c r="U48" s="1"/>
    </row>
    <row r="49" spans="1:21" x14ac:dyDescent="0.25">
      <c r="A49" s="24" t="s">
        <v>117</v>
      </c>
      <c r="B49" s="108" t="s">
        <v>160</v>
      </c>
      <c r="C49" s="109"/>
      <c r="D49" s="22">
        <v>138.6</v>
      </c>
      <c r="E49" s="9">
        <v>2.4949999999999998E-3</v>
      </c>
      <c r="F49" s="14">
        <v>-1.71</v>
      </c>
      <c r="G49" s="5">
        <v>-174.19</v>
      </c>
      <c r="H49" s="5">
        <v>0</v>
      </c>
      <c r="I49" s="5">
        <v>2357.54</v>
      </c>
      <c r="J49" s="5">
        <v>5307.97</v>
      </c>
      <c r="K49" s="5">
        <v>1260.46</v>
      </c>
      <c r="L49" s="5">
        <v>8751.7800000000007</v>
      </c>
      <c r="M49" s="5">
        <v>3109.86</v>
      </c>
      <c r="N49" s="5">
        <v>2270.66</v>
      </c>
      <c r="O49" s="5">
        <v>10005.84</v>
      </c>
      <c r="P49" s="5">
        <v>10000</v>
      </c>
      <c r="Q49" s="5">
        <v>25386.36</v>
      </c>
      <c r="R49" s="6">
        <v>2</v>
      </c>
      <c r="S49" s="6">
        <v>1</v>
      </c>
      <c r="T49" s="6">
        <v>1</v>
      </c>
      <c r="U49" s="1"/>
    </row>
    <row r="50" spans="1:21" x14ac:dyDescent="0.25">
      <c r="A50" s="24" t="s">
        <v>118</v>
      </c>
      <c r="B50" s="108" t="s">
        <v>157</v>
      </c>
      <c r="C50" s="109"/>
      <c r="D50" s="22">
        <v>106.48</v>
      </c>
      <c r="E50" s="9">
        <v>1.9170000000000001E-3</v>
      </c>
      <c r="F50" s="14">
        <v>-1.31</v>
      </c>
      <c r="G50" s="5">
        <v>-133.9</v>
      </c>
      <c r="H50" s="5">
        <v>0</v>
      </c>
      <c r="I50" s="5">
        <v>986.96</v>
      </c>
      <c r="J50" s="5">
        <v>4078.16</v>
      </c>
      <c r="K50" s="5">
        <v>968.42</v>
      </c>
      <c r="L50" s="5">
        <v>5902.66</v>
      </c>
      <c r="M50" s="5">
        <v>2389.3200000000002</v>
      </c>
      <c r="N50" s="5">
        <v>1744.56</v>
      </c>
      <c r="O50" s="5">
        <v>7687.57</v>
      </c>
      <c r="P50" s="5">
        <v>10000</v>
      </c>
      <c r="Q50" s="5">
        <v>21821.45</v>
      </c>
      <c r="R50" s="6">
        <v>2</v>
      </c>
      <c r="S50" s="6">
        <v>1</v>
      </c>
      <c r="T50" s="6">
        <v>1</v>
      </c>
      <c r="U50" s="1"/>
    </row>
    <row r="51" spans="1:21" x14ac:dyDescent="0.25">
      <c r="A51" s="24" t="s">
        <v>119</v>
      </c>
      <c r="B51" s="108" t="s">
        <v>159</v>
      </c>
      <c r="C51" s="109"/>
      <c r="D51" s="22">
        <v>105.89</v>
      </c>
      <c r="E51" s="9">
        <v>1.9059999999999999E-3</v>
      </c>
      <c r="F51" s="14">
        <v>-1.31</v>
      </c>
      <c r="G51" s="5">
        <v>-133.03</v>
      </c>
      <c r="H51" s="5">
        <v>0</v>
      </c>
      <c r="I51" s="5">
        <v>5616.54</v>
      </c>
      <c r="J51" s="5">
        <v>4055.6</v>
      </c>
      <c r="K51" s="5">
        <v>963.07</v>
      </c>
      <c r="L51" s="5">
        <v>10502.18</v>
      </c>
      <c r="M51" s="5">
        <v>2376.11</v>
      </c>
      <c r="N51" s="5">
        <v>1734.92</v>
      </c>
      <c r="O51" s="5">
        <v>7645.06</v>
      </c>
      <c r="P51" s="5">
        <v>10000</v>
      </c>
      <c r="Q51" s="5">
        <v>21756.09</v>
      </c>
      <c r="R51" s="6">
        <v>2</v>
      </c>
      <c r="S51" s="6">
        <v>1</v>
      </c>
      <c r="T51" s="6">
        <v>1</v>
      </c>
      <c r="U51" s="1"/>
    </row>
    <row r="52" spans="1:21" x14ac:dyDescent="0.25">
      <c r="A52" s="23" t="s">
        <v>121</v>
      </c>
      <c r="B52" s="110"/>
      <c r="C52" s="111"/>
      <c r="D52" s="22">
        <f t="shared" ref="D52:T52" si="3">SUM(D46:D51)</f>
        <v>2204.7099999999996</v>
      </c>
      <c r="E52" s="9">
        <f t="shared" si="3"/>
        <v>3.9692999999999999E-2</v>
      </c>
      <c r="F52" s="14">
        <f t="shared" si="3"/>
        <v>-148.21</v>
      </c>
      <c r="G52" s="5">
        <f t="shared" si="3"/>
        <v>-15069.61</v>
      </c>
      <c r="H52" s="5">
        <f t="shared" si="3"/>
        <v>-112917.05</v>
      </c>
      <c r="I52" s="5">
        <f t="shared" si="3"/>
        <v>182220.68000000002</v>
      </c>
      <c r="J52" s="5">
        <f t="shared" si="3"/>
        <v>84440.69</v>
      </c>
      <c r="K52" s="5">
        <f t="shared" si="3"/>
        <v>20051.069999999996</v>
      </c>
      <c r="L52" s="5">
        <f t="shared" si="3"/>
        <v>158727.77999999997</v>
      </c>
      <c r="M52" s="5">
        <f t="shared" si="3"/>
        <v>49470.670000000006</v>
      </c>
      <c r="N52" s="5">
        <f t="shared" si="3"/>
        <v>36120.959999999999</v>
      </c>
      <c r="O52" s="5">
        <f t="shared" si="3"/>
        <v>159170.12</v>
      </c>
      <c r="P52" s="5">
        <f t="shared" si="3"/>
        <v>200000</v>
      </c>
      <c r="Q52" s="5">
        <f t="shared" si="3"/>
        <v>444761.75000000006</v>
      </c>
      <c r="R52" s="6">
        <f t="shared" si="3"/>
        <v>34</v>
      </c>
      <c r="S52" s="6">
        <f t="shared" si="3"/>
        <v>20</v>
      </c>
      <c r="T52" s="6">
        <f t="shared" si="3"/>
        <v>14</v>
      </c>
      <c r="U52" s="1"/>
    </row>
    <row r="53" spans="1:21" x14ac:dyDescent="0.25">
      <c r="A53" s="110" t="s">
        <v>122</v>
      </c>
      <c r="B53" s="119"/>
      <c r="C53" s="111"/>
      <c r="D53" s="14"/>
      <c r="E53" s="9"/>
      <c r="F53" s="1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  <c r="S53" s="6"/>
      <c r="T53" s="6"/>
      <c r="U53" s="1"/>
    </row>
    <row r="54" spans="1:21" x14ac:dyDescent="0.25">
      <c r="A54" s="115" t="s">
        <v>123</v>
      </c>
      <c r="B54" s="116"/>
      <c r="C54" s="117"/>
      <c r="D54" s="14">
        <v>0</v>
      </c>
      <c r="E54" s="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6">
        <v>0</v>
      </c>
      <c r="S54" s="6">
        <v>0</v>
      </c>
      <c r="T54" s="6">
        <v>0</v>
      </c>
      <c r="U54" s="1"/>
    </row>
    <row r="55" spans="1:21" x14ac:dyDescent="0.25">
      <c r="A55" s="115" t="s">
        <v>124</v>
      </c>
      <c r="B55" s="116"/>
      <c r="C55" s="117"/>
      <c r="D55" s="14">
        <v>0</v>
      </c>
      <c r="E55" s="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6">
        <v>0</v>
      </c>
      <c r="S55" s="6">
        <v>0</v>
      </c>
      <c r="T55" s="6">
        <v>0</v>
      </c>
      <c r="U55" s="1"/>
    </row>
    <row r="56" spans="1:21" x14ac:dyDescent="0.25">
      <c r="A56" s="115" t="s">
        <v>125</v>
      </c>
      <c r="B56" s="116"/>
      <c r="C56" s="117"/>
      <c r="D56" s="14">
        <v>0</v>
      </c>
      <c r="E56" s="9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6">
        <v>0</v>
      </c>
      <c r="S56" s="6">
        <v>0</v>
      </c>
      <c r="T56" s="6">
        <v>0</v>
      </c>
      <c r="U56" s="1"/>
    </row>
    <row r="57" spans="1:21" x14ac:dyDescent="0.25">
      <c r="A57" s="115" t="s">
        <v>126</v>
      </c>
      <c r="B57" s="116"/>
      <c r="C57" s="117"/>
      <c r="D57" s="14">
        <v>0</v>
      </c>
      <c r="E57" s="9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6">
        <v>0</v>
      </c>
      <c r="S57" s="6">
        <v>0</v>
      </c>
      <c r="T57" s="6">
        <v>0</v>
      </c>
      <c r="U57" s="1"/>
    </row>
    <row r="58" spans="1:21" x14ac:dyDescent="0.25">
      <c r="A58" s="115" t="s">
        <v>127</v>
      </c>
      <c r="B58" s="116"/>
      <c r="C58" s="117"/>
      <c r="D58" s="14">
        <v>0</v>
      </c>
      <c r="E58" s="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6">
        <v>0</v>
      </c>
      <c r="S58" s="6">
        <v>0</v>
      </c>
      <c r="T58" s="6">
        <v>0</v>
      </c>
      <c r="U58" s="1"/>
    </row>
    <row r="59" spans="1:21" x14ac:dyDescent="0.25">
      <c r="A59" s="115" t="s">
        <v>128</v>
      </c>
      <c r="B59" s="116"/>
      <c r="C59" s="117"/>
      <c r="D59" s="14">
        <v>0</v>
      </c>
      <c r="E59" s="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6">
        <v>0</v>
      </c>
      <c r="S59" s="6">
        <v>0</v>
      </c>
      <c r="T59" s="6">
        <v>0</v>
      </c>
      <c r="U59" s="1"/>
    </row>
    <row r="60" spans="1:21" x14ac:dyDescent="0.25">
      <c r="A60" s="115" t="s">
        <v>129</v>
      </c>
      <c r="B60" s="116"/>
      <c r="C60" s="117"/>
      <c r="D60" s="14">
        <v>0</v>
      </c>
      <c r="E60" s="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6">
        <v>0</v>
      </c>
      <c r="S60" s="6">
        <v>0</v>
      </c>
      <c r="T60" s="6">
        <v>0</v>
      </c>
      <c r="U60" s="1"/>
    </row>
    <row r="61" spans="1:21" x14ac:dyDescent="0.25">
      <c r="A61" s="115" t="s">
        <v>130</v>
      </c>
      <c r="B61" s="116"/>
      <c r="C61" s="117"/>
      <c r="D61" s="14">
        <v>0</v>
      </c>
      <c r="E61" s="9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6">
        <v>0</v>
      </c>
      <c r="S61" s="6">
        <v>0</v>
      </c>
      <c r="T61" s="6">
        <v>0</v>
      </c>
      <c r="U61" s="1"/>
    </row>
    <row r="62" spans="1:21" x14ac:dyDescent="0.25">
      <c r="A62" s="115" t="s">
        <v>131</v>
      </c>
      <c r="B62" s="116"/>
      <c r="C62" s="117"/>
      <c r="D62" s="14">
        <v>0</v>
      </c>
      <c r="E62" s="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6">
        <v>0</v>
      </c>
      <c r="S62" s="6">
        <v>0</v>
      </c>
      <c r="T62" s="6">
        <v>0</v>
      </c>
      <c r="U62" s="1"/>
    </row>
    <row r="63" spans="1:21" x14ac:dyDescent="0.25">
      <c r="A63" s="115" t="s">
        <v>132</v>
      </c>
      <c r="B63" s="116"/>
      <c r="C63" s="117"/>
      <c r="D63" s="14"/>
      <c r="E63" s="9"/>
      <c r="F63" s="1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6"/>
      <c r="S63" s="6"/>
      <c r="T63" s="6"/>
      <c r="U63" s="1"/>
    </row>
    <row r="64" spans="1:21" x14ac:dyDescent="0.25">
      <c r="A64" s="115" t="s">
        <v>133</v>
      </c>
      <c r="B64" s="116"/>
      <c r="C64" s="117"/>
      <c r="D64" s="14">
        <v>0</v>
      </c>
      <c r="E64" s="9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6">
        <v>0</v>
      </c>
      <c r="S64" s="6">
        <v>0</v>
      </c>
      <c r="T64" s="6">
        <v>0</v>
      </c>
      <c r="U64" s="1"/>
    </row>
    <row r="65" spans="1:21" x14ac:dyDescent="0.25">
      <c r="A65" s="115" t="s">
        <v>134</v>
      </c>
      <c r="B65" s="116"/>
      <c r="C65" s="117"/>
      <c r="D65" s="14">
        <v>0</v>
      </c>
      <c r="E65" s="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6">
        <v>0</v>
      </c>
      <c r="S65" s="6">
        <v>0</v>
      </c>
      <c r="T65" s="6">
        <v>0</v>
      </c>
      <c r="U65" s="1"/>
    </row>
    <row r="66" spans="1:21" x14ac:dyDescent="0.25">
      <c r="A66" s="115" t="s">
        <v>135</v>
      </c>
      <c r="B66" s="116"/>
      <c r="C66" s="117"/>
      <c r="D66" s="14">
        <v>0</v>
      </c>
      <c r="E66" s="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6">
        <v>0</v>
      </c>
      <c r="S66" s="6">
        <v>0</v>
      </c>
      <c r="T66" s="6">
        <v>0</v>
      </c>
      <c r="U66" s="1"/>
    </row>
    <row r="67" spans="1:21" x14ac:dyDescent="0.25">
      <c r="A67" s="115" t="s">
        <v>136</v>
      </c>
      <c r="B67" s="116"/>
      <c r="C67" s="117"/>
      <c r="D67" s="14">
        <v>0</v>
      </c>
      <c r="E67" s="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6">
        <v>0</v>
      </c>
      <c r="S67" s="6">
        <v>0</v>
      </c>
      <c r="T67" s="6">
        <v>0</v>
      </c>
      <c r="U67" s="1"/>
    </row>
    <row r="68" spans="1:21" x14ac:dyDescent="0.25">
      <c r="A68" s="115" t="s">
        <v>137</v>
      </c>
      <c r="B68" s="116"/>
      <c r="C68" s="117"/>
      <c r="D68" s="14">
        <v>0</v>
      </c>
      <c r="E68" s="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6">
        <v>0</v>
      </c>
      <c r="S68" s="6">
        <v>0</v>
      </c>
      <c r="T68" s="6">
        <v>0</v>
      </c>
      <c r="U68" s="1"/>
    </row>
    <row r="69" spans="1:21" x14ac:dyDescent="0.25">
      <c r="A69" s="115" t="s">
        <v>138</v>
      </c>
      <c r="B69" s="116"/>
      <c r="C69" s="117"/>
      <c r="D69" s="14">
        <v>0</v>
      </c>
      <c r="E69" s="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6">
        <v>0</v>
      </c>
      <c r="S69" s="6">
        <v>0</v>
      </c>
      <c r="T69" s="6">
        <v>0</v>
      </c>
      <c r="U69" s="1"/>
    </row>
    <row r="70" spans="1:21" x14ac:dyDescent="0.25">
      <c r="A70" s="101" t="s">
        <v>139</v>
      </c>
      <c r="B70" s="118"/>
      <c r="C70" s="102"/>
      <c r="D70" s="14">
        <v>0</v>
      </c>
      <c r="E70" s="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6">
        <v>0</v>
      </c>
      <c r="S70" s="6">
        <v>0</v>
      </c>
      <c r="T70" s="6">
        <v>0</v>
      </c>
      <c r="U70" s="1"/>
    </row>
    <row r="71" spans="1:21" x14ac:dyDescent="0.25">
      <c r="A71" s="101" t="s">
        <v>140</v>
      </c>
      <c r="B71" s="118"/>
      <c r="C71" s="102"/>
      <c r="D71" s="14"/>
      <c r="E71" s="9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6"/>
      <c r="S71" s="6"/>
      <c r="T71" s="6"/>
      <c r="U71" s="1"/>
    </row>
    <row r="72" spans="1:21" x14ac:dyDescent="0.25">
      <c r="A72" s="110" t="s">
        <v>141</v>
      </c>
      <c r="B72" s="119"/>
      <c r="C72" s="111"/>
      <c r="D72" s="14">
        <v>0</v>
      </c>
      <c r="E72" s="9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6">
        <v>0</v>
      </c>
      <c r="S72" s="6">
        <v>0</v>
      </c>
      <c r="T72" s="6">
        <v>0</v>
      </c>
      <c r="U72" s="1"/>
    </row>
    <row r="73" spans="1:21" x14ac:dyDescent="0.25">
      <c r="A73" s="110" t="s">
        <v>142</v>
      </c>
      <c r="B73" s="119"/>
      <c r="C73" s="111"/>
      <c r="D73" s="15"/>
      <c r="E73" s="17"/>
      <c r="F73" s="11"/>
      <c r="G73" s="10"/>
      <c r="H73" s="1"/>
      <c r="I73" s="10"/>
      <c r="J73" s="1"/>
      <c r="K73" s="1"/>
      <c r="L73" s="1"/>
      <c r="M73" s="1"/>
      <c r="N73" s="1"/>
      <c r="O73" s="1"/>
      <c r="P73" s="1"/>
      <c r="Q73" s="10"/>
      <c r="R73" s="1"/>
      <c r="S73" s="1"/>
      <c r="T73" s="1"/>
    </row>
    <row r="74" spans="1:21" x14ac:dyDescent="0.25">
      <c r="D74" s="20"/>
      <c r="E74" s="16"/>
    </row>
    <row r="75" spans="1:21" x14ac:dyDescent="0.25">
      <c r="D75" s="19"/>
    </row>
    <row r="76" spans="1:21" x14ac:dyDescent="0.25">
      <c r="D76" s="20"/>
    </row>
    <row r="77" spans="1:21" x14ac:dyDescent="0.25">
      <c r="D77" s="20"/>
    </row>
    <row r="78" spans="1:21" x14ac:dyDescent="0.25">
      <c r="D78" s="20"/>
    </row>
    <row r="79" spans="1:21" x14ac:dyDescent="0.25">
      <c r="D79" s="20"/>
    </row>
    <row r="80" spans="1:21" x14ac:dyDescent="0.25">
      <c r="D80" s="20"/>
    </row>
    <row r="81" spans="4:4" x14ac:dyDescent="0.25">
      <c r="D81" s="20"/>
    </row>
    <row r="82" spans="4:4" x14ac:dyDescent="0.25">
      <c r="D82" s="20"/>
    </row>
    <row r="83" spans="4:4" x14ac:dyDescent="0.25">
      <c r="D83" s="20"/>
    </row>
    <row r="84" spans="4:4" x14ac:dyDescent="0.25">
      <c r="D84" s="20"/>
    </row>
    <row r="85" spans="4:4" x14ac:dyDescent="0.25">
      <c r="D85" s="20"/>
    </row>
    <row r="86" spans="4:4" x14ac:dyDescent="0.25">
      <c r="D86" s="19"/>
    </row>
    <row r="87" spans="4:4" x14ac:dyDescent="0.25">
      <c r="D87" s="19"/>
    </row>
  </sheetData>
  <mergeCells count="72">
    <mergeCell ref="A71:C71"/>
    <mergeCell ref="A72:C72"/>
    <mergeCell ref="A73:C73"/>
    <mergeCell ref="B6:C6"/>
    <mergeCell ref="B16:C16"/>
    <mergeCell ref="A65:C65"/>
    <mergeCell ref="A66:C66"/>
    <mergeCell ref="A67:C67"/>
    <mergeCell ref="A68:C68"/>
    <mergeCell ref="A69:C69"/>
    <mergeCell ref="A70:C70"/>
    <mergeCell ref="A53:C53"/>
    <mergeCell ref="A54:C54"/>
    <mergeCell ref="A55:C55"/>
    <mergeCell ref="A56:C56"/>
    <mergeCell ref="A57:C57"/>
    <mergeCell ref="A61:C61"/>
    <mergeCell ref="A62:C62"/>
    <mergeCell ref="A63:C63"/>
    <mergeCell ref="A64:C64"/>
    <mergeCell ref="A58:C58"/>
    <mergeCell ref="A59:C59"/>
    <mergeCell ref="A60:C60"/>
    <mergeCell ref="B49:C49"/>
    <mergeCell ref="B50:C50"/>
    <mergeCell ref="B51:C51"/>
    <mergeCell ref="B52:C52"/>
    <mergeCell ref="B42:C42"/>
    <mergeCell ref="B43:C43"/>
    <mergeCell ref="B45:C45"/>
    <mergeCell ref="B46:C46"/>
    <mergeCell ref="B47:C47"/>
    <mergeCell ref="B48:C48"/>
    <mergeCell ref="B44:C44"/>
    <mergeCell ref="B41:C41"/>
    <mergeCell ref="B28:C28"/>
    <mergeCell ref="B29:C29"/>
    <mergeCell ref="B30:C30"/>
    <mergeCell ref="B31:C31"/>
    <mergeCell ref="B32:C32"/>
    <mergeCell ref="B33:C33"/>
    <mergeCell ref="B34:C34"/>
    <mergeCell ref="B36:C36"/>
    <mergeCell ref="B35:C35"/>
    <mergeCell ref="B37:C37"/>
    <mergeCell ref="B38:C38"/>
    <mergeCell ref="B39:C39"/>
    <mergeCell ref="B40:C40"/>
    <mergeCell ref="B27:C27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4:C14"/>
    <mergeCell ref="R2:T2"/>
    <mergeCell ref="A3:C3"/>
    <mergeCell ref="A4:C4"/>
    <mergeCell ref="B5:C5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Xavier</cp:lastModifiedBy>
  <cp:lastPrinted>2025-07-24T12:14:23Z</cp:lastPrinted>
  <dcterms:created xsi:type="dcterms:W3CDTF">2025-07-09T07:48:27Z</dcterms:created>
  <dcterms:modified xsi:type="dcterms:W3CDTF">2025-07-25T08:46:59Z</dcterms:modified>
</cp:coreProperties>
</file>