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P43" i="1" l="1"/>
  <c r="M43" i="1"/>
  <c r="K43" i="1"/>
  <c r="P42" i="1"/>
  <c r="K42" i="1"/>
  <c r="M42" i="1" s="1"/>
  <c r="P41" i="1"/>
  <c r="M41" i="1"/>
  <c r="K41" i="1"/>
  <c r="P38" i="1"/>
  <c r="K38" i="1"/>
  <c r="M38" i="1" s="1"/>
  <c r="P37" i="1"/>
  <c r="M37" i="1"/>
  <c r="K37" i="1"/>
  <c r="P36" i="1"/>
  <c r="K36" i="1"/>
  <c r="M36" i="1" s="1"/>
  <c r="P35" i="1"/>
  <c r="M35" i="1"/>
  <c r="K35" i="1"/>
  <c r="P32" i="1"/>
  <c r="K32" i="1"/>
  <c r="M32" i="1" s="1"/>
  <c r="P31" i="1"/>
  <c r="M31" i="1"/>
  <c r="K31" i="1"/>
  <c r="P30" i="1"/>
  <c r="K30" i="1"/>
  <c r="M30" i="1" s="1"/>
  <c r="K27" i="1"/>
  <c r="M27" i="1" s="1"/>
  <c r="K26" i="1"/>
  <c r="M26" i="1" s="1"/>
  <c r="K25" i="1"/>
  <c r="M25" i="1" s="1"/>
  <c r="P24" i="1"/>
  <c r="N24" i="1"/>
  <c r="K24" i="1"/>
  <c r="M24" i="1" s="1"/>
  <c r="K23" i="1"/>
  <c r="M23" i="1" s="1"/>
  <c r="P22" i="1"/>
  <c r="M22" i="1"/>
  <c r="K22" i="1"/>
  <c r="P19" i="1"/>
  <c r="K19" i="1"/>
  <c r="M19" i="1" s="1"/>
  <c r="P17" i="1"/>
  <c r="M17" i="1"/>
  <c r="K17" i="1"/>
  <c r="P16" i="1"/>
  <c r="K16" i="1"/>
  <c r="M16" i="1" s="1"/>
  <c r="P15" i="1"/>
  <c r="M15" i="1"/>
  <c r="K15" i="1"/>
  <c r="P14" i="1"/>
  <c r="K14" i="1"/>
  <c r="M14" i="1" s="1"/>
  <c r="P13" i="1"/>
  <c r="M13" i="1"/>
  <c r="K13" i="1"/>
  <c r="P12" i="1"/>
  <c r="K12" i="1"/>
  <c r="M12" i="1" s="1"/>
  <c r="P11" i="1"/>
  <c r="M11" i="1"/>
  <c r="K11" i="1"/>
  <c r="P10" i="1"/>
  <c r="K10" i="1"/>
  <c r="M10" i="1" s="1"/>
  <c r="P9" i="1"/>
  <c r="M9" i="1"/>
  <c r="K9" i="1"/>
  <c r="M8" i="1"/>
  <c r="K8" i="1"/>
  <c r="M7" i="1"/>
  <c r="K7" i="1"/>
  <c r="M6" i="1"/>
  <c r="K6" i="1"/>
</calcChain>
</file>

<file path=xl/sharedStrings.xml><?xml version="1.0" encoding="utf-8"?>
<sst xmlns="http://schemas.openxmlformats.org/spreadsheetml/2006/main" count="145" uniqueCount="97">
  <si>
    <t>Taules retributives 2023 CDRiMMB amb increment del 3% respecte 2022</t>
  </si>
  <si>
    <t>Nivell</t>
  </si>
  <si>
    <t>Sou</t>
  </si>
  <si>
    <t>CD</t>
  </si>
  <si>
    <t xml:space="preserve">Factor </t>
  </si>
  <si>
    <t>Factor</t>
  </si>
  <si>
    <t>Fac.Hom.</t>
  </si>
  <si>
    <t xml:space="preserve">Total </t>
  </si>
  <si>
    <t xml:space="preserve"> Fac. Jorn.</t>
  </si>
  <si>
    <t xml:space="preserve">Factor Prod.mensual </t>
  </si>
  <si>
    <t xml:space="preserve">Sou </t>
  </si>
  <si>
    <t xml:space="preserve">Dedicacions </t>
  </si>
  <si>
    <t>Triennis</t>
  </si>
  <si>
    <t xml:space="preserve">Triennis </t>
  </si>
  <si>
    <t>Codi</t>
  </si>
  <si>
    <t>Descripció</t>
  </si>
  <si>
    <t>Grup</t>
  </si>
  <si>
    <t>Base</t>
  </si>
  <si>
    <t>Perill./Pen.</t>
  </si>
  <si>
    <t>Carreres</t>
  </si>
  <si>
    <t>Jornada General</t>
  </si>
  <si>
    <t>Ampl.</t>
  </si>
  <si>
    <t>Jornada Ampliada</t>
  </si>
  <si>
    <t>2023</t>
  </si>
  <si>
    <t>paga extra</t>
  </si>
  <si>
    <t>especials</t>
  </si>
  <si>
    <t>Llocs directius i de comandament</t>
  </si>
  <si>
    <t>A102C</t>
  </si>
  <si>
    <t>Coordinador/a d'Àrea</t>
  </si>
  <si>
    <t>A</t>
  </si>
  <si>
    <t>A104</t>
  </si>
  <si>
    <t>Alt Directiu Nivell 4</t>
  </si>
  <si>
    <t>A203</t>
  </si>
  <si>
    <t>Cap Oficina</t>
  </si>
  <si>
    <t>A401</t>
  </si>
  <si>
    <t>Cap Subsecció</t>
  </si>
  <si>
    <t>A501</t>
  </si>
  <si>
    <t>Cap Unitat Nivell 1</t>
  </si>
  <si>
    <t>B</t>
  </si>
  <si>
    <t>C</t>
  </si>
  <si>
    <t>A502</t>
  </si>
  <si>
    <t>Cap Unitat Nivell 2</t>
  </si>
  <si>
    <t>A503</t>
  </si>
  <si>
    <t>Cap Unitat Nivell 3</t>
  </si>
  <si>
    <t>A504</t>
  </si>
  <si>
    <t>Cap Unitat Nivell 4</t>
  </si>
  <si>
    <t>D</t>
  </si>
  <si>
    <t>(*)</t>
  </si>
  <si>
    <t>Llocs singulars</t>
  </si>
  <si>
    <t>TA03</t>
  </si>
  <si>
    <t>Tècnic Assessor Nivell 21</t>
  </si>
  <si>
    <t>Llocs tècnics</t>
  </si>
  <si>
    <t>TG02</t>
  </si>
  <si>
    <t>Tècnic Nivell 2</t>
  </si>
  <si>
    <t>TG01</t>
  </si>
  <si>
    <t>Tècnic Nivell 1</t>
  </si>
  <si>
    <t>AT01</t>
  </si>
  <si>
    <t>Auxiliar Tècnic Nivell 1</t>
  </si>
  <si>
    <t>Auxiliar Tècnic Nivell 1 -CT-</t>
  </si>
  <si>
    <t>AT02</t>
  </si>
  <si>
    <t>Auxiliar Tècnic Nivell 2</t>
  </si>
  <si>
    <t>TI01</t>
  </si>
  <si>
    <t>Auxiliar Informàtica-Ofimatica</t>
  </si>
  <si>
    <t>Llocs administratius</t>
  </si>
  <si>
    <t>AS03</t>
  </si>
  <si>
    <t>Secretaria Alt Càrrec Nivell 1</t>
  </si>
  <si>
    <t>AS02</t>
  </si>
  <si>
    <t>Secretaria de directiu</t>
  </si>
  <si>
    <t>AG01</t>
  </si>
  <si>
    <t>Auxiliar General Nivell 1</t>
  </si>
  <si>
    <t>Llocs de Personal d'Ofici</t>
  </si>
  <si>
    <t>PO08</t>
  </si>
  <si>
    <t>Personal Oficis Nivell 5 CTB</t>
  </si>
  <si>
    <t>PO04</t>
  </si>
  <si>
    <t>Personal Oficis Nivell 3 CTB</t>
  </si>
  <si>
    <t>PO02</t>
  </si>
  <si>
    <t>Personal Oficis Nivell 2 CTB</t>
  </si>
  <si>
    <t>E</t>
  </si>
  <si>
    <t>Llocs de Subaltern i Vigilància</t>
  </si>
  <si>
    <t>PS01</t>
  </si>
  <si>
    <t>Personal Subaltern - CT</t>
  </si>
  <si>
    <t>Auxiliar de suport</t>
  </si>
  <si>
    <t>PAGA EXTRA</t>
  </si>
  <si>
    <t>SOU</t>
  </si>
  <si>
    <t>TRIENNIS</t>
  </si>
  <si>
    <t>A1 (A)</t>
  </si>
  <si>
    <t>ALTRES</t>
  </si>
  <si>
    <t>A2 (B)</t>
  </si>
  <si>
    <t>FESTIU</t>
  </si>
  <si>
    <t>DISSABTE</t>
  </si>
  <si>
    <t>C1 (C)</t>
  </si>
  <si>
    <t>Diürn</t>
  </si>
  <si>
    <t>C2 (D)</t>
  </si>
  <si>
    <t>Nocturn</t>
  </si>
  <si>
    <t>AP (E)</t>
  </si>
  <si>
    <t>Notes Factor Perillositat/Penositat (*):</t>
  </si>
  <si>
    <t>S’aplicarà el complement de perillositat acordat amb la representació social i que s’especifiqui en l’RLLT.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</si>
</sst>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sz val="11"/>
      <color rgb="FF008000"/>
      <name val="Calibri"/>
      <family val="2"/>
    </font>
    <font>
      <b/>
      <sz val="8"/>
      <color theme="0"/>
      <name val="Arial"/>
      <family val="2"/>
    </font>
    <font>
      <vertAlign val="superscript"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465A4"/>
        <bgColor rgb="FF3465A4"/>
      </patternFill>
    </fill>
    <fill>
      <patternFill patternType="solid">
        <fgColor rgb="FFCCFFCC"/>
        <bgColor rgb="FFCC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8" fillId="3" borderId="0" applyNumberFormat="0" applyBorder="0" applyProtection="0"/>
  </cellStyleXfs>
  <cellXfs count="60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  <xf numFmtId="4" fontId="6" fillId="2" borderId="0" xfId="2" applyNumberFormat="1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49" fontId="9" fillId="4" borderId="0" xfId="0" applyNumberFormat="1" applyFont="1" applyFill="1" applyAlignment="1">
      <alignment horizontal="center" wrapText="1"/>
    </xf>
    <xf numFmtId="0" fontId="9" fillId="2" borderId="0" xfId="2" applyFont="1" applyFill="1" applyAlignment="1">
      <alignment horizontal="center" wrapText="1"/>
    </xf>
    <xf numFmtId="0" fontId="6" fillId="2" borderId="0" xfId="2" applyFont="1" applyFill="1" applyAlignment="1">
      <alignment horizontal="center" wrapText="1"/>
    </xf>
    <xf numFmtId="49" fontId="9" fillId="4" borderId="0" xfId="0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4" fontId="6" fillId="0" borderId="0" xfId="2" applyNumberFormat="1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9" fillId="0" borderId="0" xfId="2" applyFont="1" applyFill="1" applyAlignment="1">
      <alignment horizontal="center" wrapText="1"/>
    </xf>
    <xf numFmtId="0" fontId="6" fillId="0" borderId="0" xfId="2" applyFont="1" applyFill="1" applyAlignment="1">
      <alignment horizontal="center" wrapText="1"/>
    </xf>
    <xf numFmtId="49" fontId="9" fillId="0" borderId="0" xfId="0" applyNumberFormat="1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4" fontId="2" fillId="5" borderId="0" xfId="0" applyNumberFormat="1" applyFont="1" applyFill="1"/>
    <xf numFmtId="1" fontId="2" fillId="0" borderId="0" xfId="0" applyNumberFormat="1" applyFont="1" applyAlignment="1">
      <alignment horizontal="center"/>
    </xf>
    <xf numFmtId="4" fontId="0" fillId="0" borderId="0" xfId="0" applyNumberFormat="1"/>
    <xf numFmtId="4" fontId="10" fillId="0" borderId="0" xfId="0" applyNumberFormat="1" applyFont="1"/>
    <xf numFmtId="4" fontId="11" fillId="0" borderId="0" xfId="0" applyNumberFormat="1" applyFont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center"/>
    </xf>
    <xf numFmtId="4" fontId="2" fillId="6" borderId="2" xfId="0" applyNumberFormat="1" applyFont="1" applyFill="1" applyBorder="1"/>
    <xf numFmtId="4" fontId="2" fillId="7" borderId="1" xfId="0" applyNumberFormat="1" applyFont="1" applyFill="1" applyBorder="1"/>
    <xf numFmtId="4" fontId="1" fillId="7" borderId="3" xfId="0" applyNumberFormat="1" applyFont="1" applyFill="1" applyBorder="1" applyAlignment="1">
      <alignment horizontal="center"/>
    </xf>
    <xf numFmtId="4" fontId="1" fillId="7" borderId="2" xfId="0" applyNumberFormat="1" applyFont="1" applyFill="1" applyBorder="1"/>
    <xf numFmtId="4" fontId="2" fillId="7" borderId="4" xfId="0" applyNumberFormat="1" applyFont="1" applyFill="1" applyBorder="1"/>
    <xf numFmtId="4" fontId="1" fillId="7" borderId="5" xfId="0" applyNumberFormat="1" applyFont="1" applyFill="1" applyBorder="1" applyAlignment="1">
      <alignment horizontal="center"/>
    </xf>
    <xf numFmtId="4" fontId="1" fillId="7" borderId="6" xfId="0" applyNumberFormat="1" applyFont="1" applyFill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12" fillId="0" borderId="7" xfId="0" applyFont="1" applyBorder="1"/>
    <xf numFmtId="4" fontId="1" fillId="6" borderId="3" xfId="0" applyNumberFormat="1" applyFont="1" applyFill="1" applyBorder="1"/>
    <xf numFmtId="4" fontId="1" fillId="6" borderId="2" xfId="0" applyNumberFormat="1" applyFont="1" applyFill="1" applyBorder="1"/>
    <xf numFmtId="0" fontId="12" fillId="0" borderId="8" xfId="0" applyFont="1" applyBorder="1"/>
    <xf numFmtId="4" fontId="1" fillId="7" borderId="4" xfId="0" applyNumberFormat="1" applyFont="1" applyFill="1" applyBorder="1"/>
    <xf numFmtId="4" fontId="1" fillId="7" borderId="5" xfId="0" applyNumberFormat="1" applyFont="1" applyFill="1" applyBorder="1"/>
    <xf numFmtId="4" fontId="2" fillId="0" borderId="9" xfId="0" applyNumberFormat="1" applyFont="1" applyBorder="1"/>
    <xf numFmtId="0" fontId="12" fillId="0" borderId="10" xfId="0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4" fontId="13" fillId="0" borderId="0" xfId="0" applyNumberFormat="1" applyFont="1" applyAlignment="1">
      <alignment horizontal="center"/>
    </xf>
    <xf numFmtId="4" fontId="13" fillId="0" borderId="0" xfId="0" applyNumberFormat="1" applyFont="1"/>
    <xf numFmtId="4" fontId="15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</cellXfs>
  <cellStyles count="3">
    <cellStyle name="Excel_BuiltIn_Bé" xfId="2"/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sfc\AppData\Local\Microsoft\Windows\Temporary%20Internet%20Files\Content.Outlook\L4W02NF3\C&#224;lculs%20modificacions%20RLLT%20Consorci%20set-23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ES RETRIB 2023"/>
      <sheetName val="TAULES RETRIB 2023 + 0,5"/>
      <sheetName val="TS contractació + 0,5%"/>
      <sheetName val="Cap Unitat Rec Econòmics + 0,5%"/>
      <sheetName val="TS Informàtica + 0,5%"/>
      <sheetName val="Aux. Adm Rec Humans + 0,5%"/>
      <sheetName val="Aux. Adm Rec Econòmics + 0,5%"/>
      <sheetName val="Of. Instal·lacions + 0,5%"/>
      <sheetName val="Of. Pintor + 0,5%"/>
      <sheetName val="Diferències 2023"/>
    </sheetNames>
    <sheetDataSet>
      <sheetData sheetId="0">
        <row r="25">
          <cell r="M25">
            <v>62.75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workbookViewId="0">
      <selection activeCell="U37" sqref="U37"/>
    </sheetView>
  </sheetViews>
  <sheetFormatPr baseColWidth="10" defaultColWidth="9.109375" defaultRowHeight="14.4" x14ac:dyDescent="0.3"/>
  <cols>
    <col min="1" max="1" width="7.5546875" customWidth="1"/>
    <col min="2" max="2" width="19.44140625" customWidth="1"/>
    <col min="3" max="3" width="7.5546875" customWidth="1"/>
    <col min="4" max="4" width="4.6640625" style="57" bestFit="1" customWidth="1"/>
    <col min="6" max="6" width="9.88671875" customWidth="1"/>
    <col min="7" max="7" width="11.88671875" customWidth="1"/>
    <col min="8" max="8" width="9.33203125" bestFit="1" customWidth="1"/>
    <col min="9" max="9" width="1.6640625" bestFit="1" customWidth="1"/>
    <col min="10" max="10" width="8.109375" bestFit="1" customWidth="1"/>
    <col min="14" max="14" width="10.6640625" customWidth="1"/>
    <col min="15" max="15" width="9.109375" bestFit="1" customWidth="1"/>
    <col min="17" max="17" width="7.5546875" customWidth="1"/>
    <col min="18" max="18" width="9.109375" bestFit="1" customWidth="1"/>
  </cols>
  <sheetData>
    <row r="1" spans="1:21" ht="12.75" customHeight="1" x14ac:dyDescent="0.3">
      <c r="A1" s="1" t="s">
        <v>0</v>
      </c>
      <c r="B1" s="2"/>
      <c r="C1" s="2"/>
      <c r="D1" s="3"/>
      <c r="E1" s="2"/>
      <c r="F1" s="2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</row>
    <row r="2" spans="1:21" ht="21" customHeight="1" x14ac:dyDescent="0.3">
      <c r="A2" s="5"/>
      <c r="B2" s="6"/>
      <c r="C2" s="7" t="s">
        <v>1</v>
      </c>
      <c r="D2" s="8"/>
      <c r="E2" s="7" t="s">
        <v>2</v>
      </c>
      <c r="F2" s="7" t="s">
        <v>3</v>
      </c>
      <c r="G2" s="9" t="s">
        <v>4</v>
      </c>
      <c r="H2" s="10" t="s">
        <v>5</v>
      </c>
      <c r="I2" s="10"/>
      <c r="J2" s="11" t="s">
        <v>6</v>
      </c>
      <c r="K2" s="10" t="s">
        <v>7</v>
      </c>
      <c r="L2" s="7" t="s">
        <v>8</v>
      </c>
      <c r="M2" s="11" t="s">
        <v>7</v>
      </c>
      <c r="N2" s="12" t="s">
        <v>9</v>
      </c>
      <c r="O2" s="10" t="s">
        <v>10</v>
      </c>
      <c r="P2" s="10" t="s">
        <v>11</v>
      </c>
      <c r="Q2" s="10" t="s">
        <v>12</v>
      </c>
      <c r="R2" s="10" t="s">
        <v>13</v>
      </c>
      <c r="S2" s="4"/>
    </row>
    <row r="3" spans="1:21" ht="21.75" customHeight="1" x14ac:dyDescent="0.3">
      <c r="A3" s="7" t="s">
        <v>14</v>
      </c>
      <c r="B3" s="7" t="s">
        <v>15</v>
      </c>
      <c r="C3" s="7" t="s">
        <v>3</v>
      </c>
      <c r="D3" s="7" t="s">
        <v>16</v>
      </c>
      <c r="E3" s="7"/>
      <c r="F3" s="7"/>
      <c r="G3" s="9" t="s">
        <v>17</v>
      </c>
      <c r="H3" s="10" t="s">
        <v>18</v>
      </c>
      <c r="I3" s="10"/>
      <c r="J3" s="11" t="s">
        <v>19</v>
      </c>
      <c r="K3" s="13" t="s">
        <v>20</v>
      </c>
      <c r="L3" s="7" t="s">
        <v>21</v>
      </c>
      <c r="M3" s="14" t="s">
        <v>22</v>
      </c>
      <c r="N3" s="15" t="s">
        <v>23</v>
      </c>
      <c r="O3" s="13" t="s">
        <v>24</v>
      </c>
      <c r="P3" s="13" t="s">
        <v>25</v>
      </c>
      <c r="Q3" s="13"/>
      <c r="R3" s="13" t="s">
        <v>24</v>
      </c>
      <c r="S3" s="4"/>
    </row>
    <row r="4" spans="1:21" s="24" customFormat="1" ht="7.5" customHeight="1" x14ac:dyDescent="0.3">
      <c r="A4" s="16"/>
      <c r="B4" s="16"/>
      <c r="C4" s="16"/>
      <c r="D4" s="16"/>
      <c r="E4" s="16"/>
      <c r="F4" s="16"/>
      <c r="G4" s="17"/>
      <c r="H4" s="18"/>
      <c r="I4" s="18"/>
      <c r="J4" s="19"/>
      <c r="K4" s="20"/>
      <c r="L4" s="16"/>
      <c r="M4" s="21"/>
      <c r="N4" s="22"/>
      <c r="O4" s="20"/>
      <c r="P4" s="20"/>
      <c r="Q4" s="20"/>
      <c r="R4" s="20"/>
      <c r="S4" s="23"/>
    </row>
    <row r="5" spans="1:21" x14ac:dyDescent="0.3">
      <c r="A5" s="1" t="s">
        <v>26</v>
      </c>
      <c r="B5" s="2"/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"/>
    </row>
    <row r="6" spans="1:21" x14ac:dyDescent="0.3">
      <c r="A6" s="27" t="s">
        <v>27</v>
      </c>
      <c r="B6" s="2" t="s">
        <v>28</v>
      </c>
      <c r="C6" s="28">
        <v>30</v>
      </c>
      <c r="D6" s="3" t="s">
        <v>29</v>
      </c>
      <c r="E6" s="2">
        <v>1294.5999999999999</v>
      </c>
      <c r="F6" s="2">
        <v>1130.8399999999999</v>
      </c>
      <c r="G6" s="2">
        <v>3380.45</v>
      </c>
      <c r="H6" s="2">
        <v>0</v>
      </c>
      <c r="I6" s="2"/>
      <c r="J6" s="2">
        <v>861.86</v>
      </c>
      <c r="K6" s="2">
        <f>E6+F6+G6+H6+J6</f>
        <v>6667.7499999999991</v>
      </c>
      <c r="L6" s="2">
        <v>476.27</v>
      </c>
      <c r="M6" s="2">
        <f>K6+L6</f>
        <v>7144.0199999999986</v>
      </c>
      <c r="N6" s="2">
        <v>450.61</v>
      </c>
      <c r="O6" s="2">
        <v>798.88</v>
      </c>
      <c r="P6" s="2">
        <v>847.6</v>
      </c>
      <c r="Q6" s="2">
        <v>49.83</v>
      </c>
      <c r="R6" s="2">
        <v>30.76</v>
      </c>
      <c r="S6" s="2"/>
      <c r="U6" s="29"/>
    </row>
    <row r="7" spans="1:21" x14ac:dyDescent="0.3">
      <c r="A7" s="27" t="s">
        <v>30</v>
      </c>
      <c r="B7" s="2" t="s">
        <v>31</v>
      </c>
      <c r="C7" s="28">
        <v>30</v>
      </c>
      <c r="D7" s="3" t="s">
        <v>29</v>
      </c>
      <c r="E7" s="2">
        <v>1294.5999999999999</v>
      </c>
      <c r="F7" s="2">
        <v>1130.8399999999999</v>
      </c>
      <c r="G7" s="2">
        <v>2351.34</v>
      </c>
      <c r="H7" s="2">
        <v>0</v>
      </c>
      <c r="I7" s="2"/>
      <c r="J7" s="2">
        <v>788</v>
      </c>
      <c r="K7" s="2">
        <f t="shared" ref="K7:K43" si="0">E7+F7+G7+H7+J7</f>
        <v>5564.78</v>
      </c>
      <c r="L7" s="2">
        <v>397.48</v>
      </c>
      <c r="M7" s="2">
        <f t="shared" ref="M7:M43" si="1">K7+L7</f>
        <v>5962.26</v>
      </c>
      <c r="N7" s="2">
        <v>450.61</v>
      </c>
      <c r="O7" s="2">
        <v>798.88</v>
      </c>
      <c r="P7" s="2">
        <v>847.6</v>
      </c>
      <c r="Q7" s="2">
        <v>49.83</v>
      </c>
      <c r="R7" s="2">
        <v>30.76</v>
      </c>
      <c r="S7" s="2"/>
      <c r="U7" s="29"/>
    </row>
    <row r="8" spans="1:21" x14ac:dyDescent="0.3">
      <c r="A8" s="27" t="s">
        <v>32</v>
      </c>
      <c r="B8" s="2" t="s">
        <v>33</v>
      </c>
      <c r="C8" s="28">
        <v>26</v>
      </c>
      <c r="D8" s="3" t="s">
        <v>29</v>
      </c>
      <c r="E8" s="2">
        <v>1294.5999999999999</v>
      </c>
      <c r="F8" s="2">
        <v>815.04</v>
      </c>
      <c r="G8" s="2">
        <v>1692.17</v>
      </c>
      <c r="H8" s="2">
        <v>0</v>
      </c>
      <c r="I8" s="2"/>
      <c r="J8" s="2">
        <v>635.9</v>
      </c>
      <c r="K8" s="2">
        <f t="shared" si="0"/>
        <v>4437.71</v>
      </c>
      <c r="L8" s="2">
        <v>316.98</v>
      </c>
      <c r="M8" s="2">
        <f t="shared" si="1"/>
        <v>4754.6900000000005</v>
      </c>
      <c r="N8" s="2">
        <v>450.61</v>
      </c>
      <c r="O8" s="2">
        <v>798.88</v>
      </c>
      <c r="P8" s="2">
        <v>693.75</v>
      </c>
      <c r="Q8" s="2">
        <v>49.83</v>
      </c>
      <c r="R8" s="2">
        <v>30.76</v>
      </c>
      <c r="S8" s="2"/>
    </row>
    <row r="9" spans="1:21" x14ac:dyDescent="0.3">
      <c r="A9" s="27" t="s">
        <v>34</v>
      </c>
      <c r="B9" s="2" t="s">
        <v>35</v>
      </c>
      <c r="C9" s="28">
        <v>23</v>
      </c>
      <c r="D9" s="3" t="s">
        <v>29</v>
      </c>
      <c r="E9" s="2">
        <v>1294.5999999999999</v>
      </c>
      <c r="F9" s="2">
        <v>637.85</v>
      </c>
      <c r="G9" s="2">
        <v>1043.04</v>
      </c>
      <c r="H9" s="2">
        <v>0</v>
      </c>
      <c r="I9" s="2"/>
      <c r="J9" s="2">
        <v>513.41</v>
      </c>
      <c r="K9" s="2">
        <f t="shared" si="0"/>
        <v>3488.8999999999996</v>
      </c>
      <c r="L9" s="2">
        <v>249.21</v>
      </c>
      <c r="M9" s="2">
        <f t="shared" si="1"/>
        <v>3738.1099999999997</v>
      </c>
      <c r="N9" s="2">
        <v>330.91</v>
      </c>
      <c r="O9" s="2">
        <v>798.88</v>
      </c>
      <c r="P9" s="2">
        <f>'[1]TAULES RETRIB 2023'!O9+('[1]TAULES RETRIB 2023'!O9)*0.5%</f>
        <v>0</v>
      </c>
      <c r="Q9" s="2">
        <v>49.83</v>
      </c>
      <c r="R9" s="2">
        <v>30.76</v>
      </c>
      <c r="S9" s="2"/>
    </row>
    <row r="10" spans="1:21" x14ac:dyDescent="0.3">
      <c r="A10" s="27" t="s">
        <v>36</v>
      </c>
      <c r="B10" s="2" t="s">
        <v>37</v>
      </c>
      <c r="C10" s="28">
        <v>22</v>
      </c>
      <c r="D10" s="3" t="s">
        <v>29</v>
      </c>
      <c r="E10" s="2">
        <v>1294.5999999999999</v>
      </c>
      <c r="F10" s="2">
        <v>595.15</v>
      </c>
      <c r="G10" s="2">
        <v>991.24</v>
      </c>
      <c r="H10" s="2">
        <v>0</v>
      </c>
      <c r="I10" s="2"/>
      <c r="J10" s="2">
        <v>494.77</v>
      </c>
      <c r="K10" s="2">
        <f t="shared" si="0"/>
        <v>3375.7599999999998</v>
      </c>
      <c r="L10" s="2">
        <v>241.13</v>
      </c>
      <c r="M10" s="2">
        <f t="shared" si="1"/>
        <v>3616.89</v>
      </c>
      <c r="N10" s="2">
        <v>280.85000000000002</v>
      </c>
      <c r="O10" s="2">
        <v>798.88</v>
      </c>
      <c r="P10" s="2">
        <f>'[1]TAULES RETRIB 2023'!O10+('[1]TAULES RETRIB 2023'!O10)*0.5%</f>
        <v>0</v>
      </c>
      <c r="Q10" s="2">
        <v>49.83</v>
      </c>
      <c r="R10" s="2">
        <v>30.76</v>
      </c>
      <c r="S10" s="2"/>
    </row>
    <row r="11" spans="1:21" x14ac:dyDescent="0.3">
      <c r="A11" s="27" t="s">
        <v>36</v>
      </c>
      <c r="B11" s="2"/>
      <c r="C11" s="28">
        <v>22</v>
      </c>
      <c r="D11" s="3" t="s">
        <v>38</v>
      </c>
      <c r="E11" s="2">
        <v>1119.4100000000001</v>
      </c>
      <c r="F11" s="2">
        <v>595.15</v>
      </c>
      <c r="G11" s="2">
        <v>991.24</v>
      </c>
      <c r="H11" s="2">
        <v>0</v>
      </c>
      <c r="I11" s="2"/>
      <c r="J11" s="2">
        <v>463.46</v>
      </c>
      <c r="K11" s="2">
        <f t="shared" si="0"/>
        <v>3169.26</v>
      </c>
      <c r="L11" s="2">
        <v>226.38</v>
      </c>
      <c r="M11" s="2">
        <f t="shared" si="1"/>
        <v>3395.6400000000003</v>
      </c>
      <c r="N11" s="2">
        <v>280.85000000000002</v>
      </c>
      <c r="O11" s="2">
        <v>816.41</v>
      </c>
      <c r="P11" s="2">
        <f>'[1]TAULES RETRIB 2023'!O11+('[1]TAULES RETRIB 2023'!O11)*0.5%</f>
        <v>0</v>
      </c>
      <c r="Q11" s="2">
        <v>40.630000000000003</v>
      </c>
      <c r="R11" s="2">
        <v>29.62</v>
      </c>
      <c r="S11" s="2"/>
    </row>
    <row r="12" spans="1:21" x14ac:dyDescent="0.3">
      <c r="A12" s="27" t="s">
        <v>36</v>
      </c>
      <c r="B12" s="2"/>
      <c r="C12" s="28">
        <v>22</v>
      </c>
      <c r="D12" s="3" t="s">
        <v>39</v>
      </c>
      <c r="E12" s="2">
        <v>840.49</v>
      </c>
      <c r="F12" s="2">
        <v>595.15</v>
      </c>
      <c r="G12" s="2">
        <v>991.24</v>
      </c>
      <c r="H12" s="2">
        <v>0</v>
      </c>
      <c r="I12" s="2"/>
      <c r="J12" s="2">
        <v>418.8</v>
      </c>
      <c r="K12" s="2">
        <f t="shared" si="0"/>
        <v>2845.6800000000003</v>
      </c>
      <c r="L12" s="2">
        <v>203.26</v>
      </c>
      <c r="M12" s="2">
        <f t="shared" si="1"/>
        <v>3048.9400000000005</v>
      </c>
      <c r="N12" s="2">
        <v>280.85000000000002</v>
      </c>
      <c r="O12" s="2">
        <v>726.44</v>
      </c>
      <c r="P12" s="2">
        <f>'[1]TAULES RETRIB 2023'!O12+('[1]TAULES RETRIB 2023'!O12)*0.5%</f>
        <v>0</v>
      </c>
      <c r="Q12" s="2">
        <v>30.76</v>
      </c>
      <c r="R12" s="2">
        <v>26.55</v>
      </c>
      <c r="S12" s="2"/>
    </row>
    <row r="13" spans="1:21" x14ac:dyDescent="0.3">
      <c r="A13" s="27" t="s">
        <v>40</v>
      </c>
      <c r="B13" s="2" t="s">
        <v>41</v>
      </c>
      <c r="C13" s="28">
        <v>21</v>
      </c>
      <c r="D13" s="3" t="s">
        <v>29</v>
      </c>
      <c r="E13" s="2">
        <v>1294.5999999999999</v>
      </c>
      <c r="F13" s="2">
        <v>552.55999999999995</v>
      </c>
      <c r="G13" s="2">
        <v>877.34</v>
      </c>
      <c r="H13" s="2">
        <v>0</v>
      </c>
      <c r="I13" s="2"/>
      <c r="J13" s="2">
        <v>469.67</v>
      </c>
      <c r="K13" s="2">
        <f t="shared" si="0"/>
        <v>3194.17</v>
      </c>
      <c r="L13" s="2">
        <v>228.16</v>
      </c>
      <c r="M13" s="2">
        <f t="shared" si="1"/>
        <v>3422.33</v>
      </c>
      <c r="N13" s="2">
        <v>206.19</v>
      </c>
      <c r="O13" s="2">
        <v>798.88</v>
      </c>
      <c r="P13" s="2">
        <f>'[1]TAULES RETRIB 2023'!O13+('[1]TAULES RETRIB 2023'!O13)*0.5%</f>
        <v>0</v>
      </c>
      <c r="Q13" s="2">
        <v>49.83</v>
      </c>
      <c r="R13" s="2">
        <v>30.76</v>
      </c>
      <c r="S13" s="2"/>
    </row>
    <row r="14" spans="1:21" x14ac:dyDescent="0.3">
      <c r="A14" s="27" t="s">
        <v>42</v>
      </c>
      <c r="B14" s="2" t="s">
        <v>43</v>
      </c>
      <c r="C14" s="28">
        <v>20</v>
      </c>
      <c r="D14" s="3" t="s">
        <v>38</v>
      </c>
      <c r="E14" s="2">
        <v>1119.4100000000001</v>
      </c>
      <c r="F14" s="2">
        <v>513.28</v>
      </c>
      <c r="G14" s="2">
        <v>748.61</v>
      </c>
      <c r="H14" s="2">
        <v>0</v>
      </c>
      <c r="I14" s="2"/>
      <c r="J14" s="2">
        <v>412.78</v>
      </c>
      <c r="K14" s="2">
        <f t="shared" si="0"/>
        <v>2794.08</v>
      </c>
      <c r="L14" s="2">
        <v>199.58</v>
      </c>
      <c r="M14" s="2">
        <f t="shared" si="1"/>
        <v>2993.66</v>
      </c>
      <c r="N14" s="2">
        <v>162.68</v>
      </c>
      <c r="O14" s="2">
        <v>816.41</v>
      </c>
      <c r="P14" s="2">
        <f>'[1]TAULES RETRIB 2023'!O14+('[1]TAULES RETRIB 2023'!O14)*0.5%</f>
        <v>0</v>
      </c>
      <c r="Q14" s="2">
        <v>40.630000000000003</v>
      </c>
      <c r="R14" s="2">
        <v>29.62</v>
      </c>
      <c r="S14" s="2"/>
    </row>
    <row r="15" spans="1:21" x14ac:dyDescent="0.3">
      <c r="A15" s="27" t="s">
        <v>42</v>
      </c>
      <c r="B15" s="2"/>
      <c r="C15" s="28">
        <v>20</v>
      </c>
      <c r="D15" s="3" t="s">
        <v>39</v>
      </c>
      <c r="E15" s="2">
        <v>840.49</v>
      </c>
      <c r="F15" s="2">
        <v>513.28</v>
      </c>
      <c r="G15" s="2">
        <v>748.61</v>
      </c>
      <c r="H15" s="2">
        <v>0</v>
      </c>
      <c r="I15" s="2"/>
      <c r="J15" s="2">
        <v>368.12</v>
      </c>
      <c r="K15" s="2">
        <f t="shared" si="0"/>
        <v>2470.5</v>
      </c>
      <c r="L15" s="2">
        <v>176.46</v>
      </c>
      <c r="M15" s="2">
        <f t="shared" si="1"/>
        <v>2646.96</v>
      </c>
      <c r="N15" s="2">
        <v>162.68</v>
      </c>
      <c r="O15" s="2">
        <v>726.44</v>
      </c>
      <c r="P15" s="2">
        <f>'[1]TAULES RETRIB 2023'!O15+('[1]TAULES RETRIB 2023'!O15)*0.5%</f>
        <v>0</v>
      </c>
      <c r="Q15" s="2">
        <v>30.76</v>
      </c>
      <c r="R15" s="2">
        <v>26.55</v>
      </c>
      <c r="S15" s="2"/>
    </row>
    <row r="16" spans="1:21" x14ac:dyDescent="0.3">
      <c r="A16" s="27" t="s">
        <v>44</v>
      </c>
      <c r="B16" s="2" t="s">
        <v>45</v>
      </c>
      <c r="C16" s="28">
        <v>18</v>
      </c>
      <c r="D16" s="3" t="s">
        <v>39</v>
      </c>
      <c r="E16" s="2">
        <v>840.49</v>
      </c>
      <c r="F16" s="2">
        <v>460.87</v>
      </c>
      <c r="G16" s="2">
        <v>518.73</v>
      </c>
      <c r="H16" s="2">
        <v>0</v>
      </c>
      <c r="I16" s="30"/>
      <c r="J16" s="2">
        <v>327.93</v>
      </c>
      <c r="K16" s="2">
        <f t="shared" si="0"/>
        <v>2148.02</v>
      </c>
      <c r="L16" s="2">
        <v>153.43</v>
      </c>
      <c r="M16" s="2">
        <f t="shared" si="1"/>
        <v>2301.4499999999998</v>
      </c>
      <c r="N16" s="2">
        <v>134.51</v>
      </c>
      <c r="O16" s="2">
        <v>726.44</v>
      </c>
      <c r="P16" s="2">
        <f>'[1]TAULES RETRIB 2023'!O16+('[1]TAULES RETRIB 2023'!O16)*0.5%</f>
        <v>0</v>
      </c>
      <c r="Q16" s="2">
        <v>30.76</v>
      </c>
      <c r="R16" s="2">
        <v>26.55</v>
      </c>
      <c r="S16" s="4"/>
    </row>
    <row r="17" spans="1:21" x14ac:dyDescent="0.3">
      <c r="A17" s="2"/>
      <c r="B17" s="2"/>
      <c r="C17" s="28">
        <v>18</v>
      </c>
      <c r="D17" s="3" t="s">
        <v>46</v>
      </c>
      <c r="E17" s="2">
        <v>699.52</v>
      </c>
      <c r="F17" s="2">
        <v>460.87</v>
      </c>
      <c r="G17" s="2">
        <v>518.73</v>
      </c>
      <c r="H17" s="2">
        <v>0</v>
      </c>
      <c r="I17" s="31" t="s">
        <v>47</v>
      </c>
      <c r="J17" s="2">
        <v>304.02999999999997</v>
      </c>
      <c r="K17" s="2">
        <f t="shared" si="0"/>
        <v>1983.1499999999999</v>
      </c>
      <c r="L17" s="2">
        <v>141.65</v>
      </c>
      <c r="M17" s="2">
        <f t="shared" si="1"/>
        <v>2124.7999999999997</v>
      </c>
      <c r="N17" s="2">
        <v>134.51</v>
      </c>
      <c r="O17" s="2">
        <v>693.15</v>
      </c>
      <c r="P17" s="2">
        <f>'[1]TAULES RETRIB 2023'!O17+('[1]TAULES RETRIB 2023'!O17)*0.5%</f>
        <v>0</v>
      </c>
      <c r="Q17" s="2">
        <v>20.94</v>
      </c>
      <c r="R17" s="2">
        <v>20.72</v>
      </c>
      <c r="S17" s="4"/>
    </row>
    <row r="18" spans="1:21" ht="12.75" customHeight="1" x14ac:dyDescent="0.3">
      <c r="A18" s="1" t="s">
        <v>48</v>
      </c>
      <c r="B18" s="2"/>
      <c r="C18" s="28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4"/>
    </row>
    <row r="19" spans="1:21" x14ac:dyDescent="0.3">
      <c r="A19" s="27" t="s">
        <v>49</v>
      </c>
      <c r="B19" s="2" t="s">
        <v>50</v>
      </c>
      <c r="C19" s="28">
        <v>21</v>
      </c>
      <c r="D19" s="3" t="s">
        <v>29</v>
      </c>
      <c r="E19" s="2">
        <v>1294.5999999999999</v>
      </c>
      <c r="F19" s="2">
        <v>552.55999999999995</v>
      </c>
      <c r="G19" s="2">
        <v>851.06</v>
      </c>
      <c r="H19" s="2">
        <v>0</v>
      </c>
      <c r="I19" s="2"/>
      <c r="J19" s="2">
        <v>466.95</v>
      </c>
      <c r="K19" s="2">
        <f t="shared" si="0"/>
        <v>3165.1699999999996</v>
      </c>
      <c r="L19" s="2">
        <v>226.08</v>
      </c>
      <c r="M19" s="2">
        <f t="shared" si="1"/>
        <v>3391.2499999999995</v>
      </c>
      <c r="N19" s="2">
        <v>347.3</v>
      </c>
      <c r="O19" s="2">
        <v>798.88</v>
      </c>
      <c r="P19" s="2">
        <f>'[1]TAULES RETRIB 2023'!O20+('[1]TAULES RETRIB 2023'!O20)*0.5%</f>
        <v>0</v>
      </c>
      <c r="Q19" s="2">
        <v>49.83</v>
      </c>
      <c r="R19" s="2">
        <v>30.76</v>
      </c>
      <c r="S19" s="4"/>
    </row>
    <row r="20" spans="1:21" ht="9" customHeight="1" x14ac:dyDescent="0.3">
      <c r="A20" s="2"/>
      <c r="B20" s="2"/>
      <c r="C20" s="28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1" ht="12" customHeight="1" x14ac:dyDescent="0.3">
      <c r="A21" s="1" t="s">
        <v>51</v>
      </c>
      <c r="B21" s="2"/>
      <c r="C21" s="28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21" x14ac:dyDescent="0.3">
      <c r="A22" s="27" t="s">
        <v>52</v>
      </c>
      <c r="B22" s="2" t="s">
        <v>53</v>
      </c>
      <c r="C22" s="28">
        <v>20</v>
      </c>
      <c r="D22" s="3" t="s">
        <v>29</v>
      </c>
      <c r="E22" s="2">
        <v>1294.5999999999999</v>
      </c>
      <c r="F22" s="2">
        <v>513.28</v>
      </c>
      <c r="G22" s="2">
        <v>811.21</v>
      </c>
      <c r="H22" s="2">
        <v>0</v>
      </c>
      <c r="I22" s="31" t="s">
        <v>47</v>
      </c>
      <c r="J22" s="2">
        <v>450.61</v>
      </c>
      <c r="K22" s="2">
        <f t="shared" si="0"/>
        <v>3069.7000000000003</v>
      </c>
      <c r="L22" s="2">
        <v>219.26</v>
      </c>
      <c r="M22" s="2">
        <f t="shared" si="1"/>
        <v>3288.96</v>
      </c>
      <c r="N22" s="2">
        <v>97.85</v>
      </c>
      <c r="O22" s="2">
        <v>798.88</v>
      </c>
      <c r="P22" s="2">
        <f>'[1]TAULES RETRIB 2023'!O23+('[1]TAULES RETRIB 2023'!O23)*0.5%</f>
        <v>0</v>
      </c>
      <c r="Q22" s="2">
        <v>49.83</v>
      </c>
      <c r="R22" s="2">
        <v>30.76</v>
      </c>
      <c r="S22" s="2"/>
    </row>
    <row r="23" spans="1:21" x14ac:dyDescent="0.3">
      <c r="A23" s="27" t="s">
        <v>54</v>
      </c>
      <c r="B23" s="2" t="s">
        <v>55</v>
      </c>
      <c r="C23" s="28">
        <v>17</v>
      </c>
      <c r="D23" s="3" t="s">
        <v>38</v>
      </c>
      <c r="E23" s="2">
        <v>1119.4100000000001</v>
      </c>
      <c r="F23" s="2">
        <v>434.65</v>
      </c>
      <c r="G23" s="2">
        <v>546.55999999999995</v>
      </c>
      <c r="H23" s="2">
        <v>0</v>
      </c>
      <c r="I23" s="2"/>
      <c r="J23" s="2">
        <v>367.39</v>
      </c>
      <c r="K23" s="2">
        <f t="shared" si="0"/>
        <v>2468.0099999999998</v>
      </c>
      <c r="L23" s="2">
        <v>176.29</v>
      </c>
      <c r="M23" s="2">
        <f t="shared" si="1"/>
        <v>2644.2999999999997</v>
      </c>
      <c r="N23" s="2">
        <v>77.09</v>
      </c>
      <c r="O23" s="2">
        <v>816.41</v>
      </c>
      <c r="P23" s="2">
        <v>346.94</v>
      </c>
      <c r="Q23" s="2">
        <v>40.630000000000003</v>
      </c>
      <c r="R23" s="2">
        <v>29.62</v>
      </c>
      <c r="S23" s="2"/>
    </row>
    <row r="24" spans="1:21" x14ac:dyDescent="0.3">
      <c r="A24" s="27" t="s">
        <v>56</v>
      </c>
      <c r="B24" s="2" t="s">
        <v>57</v>
      </c>
      <c r="C24" s="28">
        <v>14</v>
      </c>
      <c r="D24" s="3" t="s">
        <v>39</v>
      </c>
      <c r="E24" s="2">
        <v>840.49</v>
      </c>
      <c r="F24" s="2">
        <v>356.08</v>
      </c>
      <c r="G24" s="2">
        <v>459.26</v>
      </c>
      <c r="H24" s="2">
        <v>0</v>
      </c>
      <c r="I24" s="2"/>
      <c r="J24" s="2">
        <v>289.25</v>
      </c>
      <c r="K24" s="2">
        <f t="shared" si="0"/>
        <v>1945.08</v>
      </c>
      <c r="L24" s="2">
        <v>138.93</v>
      </c>
      <c r="M24" s="2">
        <f t="shared" si="1"/>
        <v>2084.0099999999998</v>
      </c>
      <c r="N24" s="2">
        <f>'[1]TAULES RETRIB 2023'!M25+('[1]TAULES RETRIB 2023'!M25)*0.5%</f>
        <v>63.063749999999999</v>
      </c>
      <c r="O24" s="2">
        <v>726.44</v>
      </c>
      <c r="P24" s="2">
        <f>'[1]TAULES RETRIB 2023'!O25+('[1]TAULES RETRIB 2023'!O25)*0.5%</f>
        <v>0</v>
      </c>
      <c r="Q24" s="2">
        <v>30.76</v>
      </c>
      <c r="R24" s="2">
        <v>26.55</v>
      </c>
      <c r="S24" s="2"/>
    </row>
    <row r="25" spans="1:21" x14ac:dyDescent="0.3">
      <c r="A25" s="27" t="s">
        <v>56</v>
      </c>
      <c r="B25" s="2" t="s">
        <v>58</v>
      </c>
      <c r="C25" s="28">
        <v>14</v>
      </c>
      <c r="D25" s="3" t="s">
        <v>39</v>
      </c>
      <c r="E25" s="2">
        <v>840.49</v>
      </c>
      <c r="F25" s="2">
        <v>356.08</v>
      </c>
      <c r="G25" s="2">
        <v>459.26</v>
      </c>
      <c r="H25" s="2">
        <v>72.11</v>
      </c>
      <c r="I25" s="2"/>
      <c r="J25" s="2">
        <v>289.25</v>
      </c>
      <c r="K25" s="2">
        <f t="shared" si="0"/>
        <v>2017.1899999999998</v>
      </c>
      <c r="L25" s="2">
        <v>144.09</v>
      </c>
      <c r="M25" s="2">
        <f t="shared" si="1"/>
        <v>2161.2799999999997</v>
      </c>
      <c r="N25" s="2">
        <v>66.06</v>
      </c>
      <c r="O25" s="2">
        <v>726.44</v>
      </c>
      <c r="P25" s="2">
        <v>0</v>
      </c>
      <c r="Q25" s="2">
        <v>30.76</v>
      </c>
      <c r="R25" s="2">
        <v>26.55</v>
      </c>
      <c r="S25" s="2"/>
      <c r="U25" s="2"/>
    </row>
    <row r="26" spans="1:21" x14ac:dyDescent="0.3">
      <c r="A26" s="27" t="s">
        <v>59</v>
      </c>
      <c r="B26" s="2" t="s">
        <v>60</v>
      </c>
      <c r="C26" s="28">
        <v>15</v>
      </c>
      <c r="D26" s="3" t="s">
        <v>39</v>
      </c>
      <c r="E26" s="2">
        <v>840.49</v>
      </c>
      <c r="F26" s="2">
        <v>382.24</v>
      </c>
      <c r="G26" s="2">
        <v>489.28</v>
      </c>
      <c r="H26" s="2">
        <v>0</v>
      </c>
      <c r="I26" s="2"/>
      <c r="J26" s="2">
        <v>300.47000000000003</v>
      </c>
      <c r="K26" s="2">
        <f t="shared" si="0"/>
        <v>2012.48</v>
      </c>
      <c r="L26" s="2">
        <v>143.75</v>
      </c>
      <c r="M26" s="2">
        <f t="shared" si="1"/>
        <v>2156.23</v>
      </c>
      <c r="N26" s="2">
        <v>66</v>
      </c>
      <c r="O26" s="2">
        <v>726.44</v>
      </c>
      <c r="P26" s="2">
        <v>289.13</v>
      </c>
      <c r="Q26" s="2">
        <v>30.76</v>
      </c>
      <c r="R26" s="2">
        <v>26.55</v>
      </c>
      <c r="S26" s="4"/>
      <c r="U26" s="2"/>
    </row>
    <row r="27" spans="1:21" x14ac:dyDescent="0.3">
      <c r="A27" s="27" t="s">
        <v>61</v>
      </c>
      <c r="B27" s="2" t="s">
        <v>62</v>
      </c>
      <c r="C27" s="28">
        <v>14</v>
      </c>
      <c r="D27" s="3" t="s">
        <v>46</v>
      </c>
      <c r="E27" s="2">
        <v>699.52</v>
      </c>
      <c r="F27" s="2">
        <v>356.08</v>
      </c>
      <c r="G27" s="2">
        <v>661.81</v>
      </c>
      <c r="H27" s="2">
        <v>0</v>
      </c>
      <c r="I27" s="2"/>
      <c r="J27" s="2">
        <v>286.45</v>
      </c>
      <c r="K27" s="2">
        <f t="shared" si="0"/>
        <v>2003.86</v>
      </c>
      <c r="L27" s="2">
        <v>143.13</v>
      </c>
      <c r="M27" s="2">
        <f t="shared" si="1"/>
        <v>2146.9899999999998</v>
      </c>
      <c r="N27" s="2">
        <v>62.21</v>
      </c>
      <c r="O27" s="2">
        <v>693.15</v>
      </c>
      <c r="P27" s="2">
        <v>260.16000000000003</v>
      </c>
      <c r="Q27" s="2">
        <v>20.94</v>
      </c>
      <c r="R27" s="2">
        <v>20.72</v>
      </c>
      <c r="S27" s="4"/>
      <c r="U27" s="29"/>
    </row>
    <row r="28" spans="1:21" ht="11.25" customHeight="1" x14ac:dyDescent="0.3">
      <c r="A28" s="2"/>
      <c r="B28" s="2"/>
      <c r="C28" s="28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1" ht="10.5" customHeight="1" x14ac:dyDescent="0.3">
      <c r="A29" s="1" t="s">
        <v>63</v>
      </c>
      <c r="B29" s="2"/>
      <c r="C29" s="28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1" x14ac:dyDescent="0.3">
      <c r="A30" s="27" t="s">
        <v>64</v>
      </c>
      <c r="B30" s="2" t="s">
        <v>65</v>
      </c>
      <c r="C30" s="28">
        <v>15</v>
      </c>
      <c r="D30" s="3" t="s">
        <v>39</v>
      </c>
      <c r="E30" s="2">
        <v>840.49</v>
      </c>
      <c r="F30" s="2">
        <v>382.24</v>
      </c>
      <c r="G30" s="2">
        <v>656.3</v>
      </c>
      <c r="H30" s="2">
        <v>0</v>
      </c>
      <c r="I30" s="2"/>
      <c r="J30" s="2">
        <v>317.87</v>
      </c>
      <c r="K30" s="2">
        <f t="shared" si="0"/>
        <v>2196.9</v>
      </c>
      <c r="L30" s="2">
        <v>156.91999999999999</v>
      </c>
      <c r="M30" s="2">
        <f t="shared" si="1"/>
        <v>2353.8200000000002</v>
      </c>
      <c r="N30" s="2">
        <v>65.260000000000005</v>
      </c>
      <c r="O30" s="2">
        <v>726.44</v>
      </c>
      <c r="P30" s="2">
        <f>'[1]TAULES RETRIB 2023'!O30+('[1]TAULES RETRIB 2023'!O30)*0.5%</f>
        <v>0</v>
      </c>
      <c r="Q30" s="2">
        <v>30.76</v>
      </c>
      <c r="R30" s="2">
        <v>26.55</v>
      </c>
      <c r="S30" s="2"/>
    </row>
    <row r="31" spans="1:21" x14ac:dyDescent="0.3">
      <c r="A31" s="27" t="s">
        <v>66</v>
      </c>
      <c r="B31" s="2" t="s">
        <v>67</v>
      </c>
      <c r="C31" s="28">
        <v>15</v>
      </c>
      <c r="D31" s="3" t="s">
        <v>39</v>
      </c>
      <c r="E31" s="2">
        <v>840.49</v>
      </c>
      <c r="F31" s="2">
        <v>382.24</v>
      </c>
      <c r="G31" s="2">
        <v>584.79999999999995</v>
      </c>
      <c r="H31" s="2">
        <v>0</v>
      </c>
      <c r="I31" s="2"/>
      <c r="J31" s="2">
        <v>310.43</v>
      </c>
      <c r="K31" s="2">
        <f t="shared" si="0"/>
        <v>2117.96</v>
      </c>
      <c r="L31" s="2">
        <v>151.28</v>
      </c>
      <c r="M31" s="2">
        <f t="shared" si="1"/>
        <v>2269.2400000000002</v>
      </c>
      <c r="N31" s="2">
        <v>63.59</v>
      </c>
      <c r="O31" s="2">
        <v>726.44</v>
      </c>
      <c r="P31" s="2">
        <f>'[1]TAULES RETRIB 2023'!O31+('[1]TAULES RETRIB 2023'!O31)*0.5%</f>
        <v>0</v>
      </c>
      <c r="Q31" s="2">
        <v>30.76</v>
      </c>
      <c r="R31" s="2">
        <v>26.55</v>
      </c>
      <c r="S31" s="2"/>
    </row>
    <row r="32" spans="1:21" x14ac:dyDescent="0.3">
      <c r="A32" s="27" t="s">
        <v>68</v>
      </c>
      <c r="B32" s="2" t="s">
        <v>69</v>
      </c>
      <c r="C32" s="28">
        <v>12</v>
      </c>
      <c r="D32" s="3" t="s">
        <v>46</v>
      </c>
      <c r="E32" s="2">
        <v>699.52</v>
      </c>
      <c r="F32" s="2">
        <v>303.61</v>
      </c>
      <c r="G32" s="2">
        <v>388.91</v>
      </c>
      <c r="H32" s="2">
        <v>0</v>
      </c>
      <c r="I32" s="2"/>
      <c r="J32" s="2">
        <v>241.76</v>
      </c>
      <c r="K32" s="2">
        <f t="shared" si="0"/>
        <v>1633.8</v>
      </c>
      <c r="L32" s="2">
        <v>116.7</v>
      </c>
      <c r="M32" s="2">
        <f t="shared" si="1"/>
        <v>1750.5</v>
      </c>
      <c r="N32" s="2">
        <v>54.82</v>
      </c>
      <c r="O32" s="2">
        <v>693.15</v>
      </c>
      <c r="P32" s="2">
        <f>'[1]TAULES RETRIB 2023'!O32+('[1]TAULES RETRIB 2023'!O32)*0.5%</f>
        <v>0</v>
      </c>
      <c r="Q32" s="2">
        <v>20.94</v>
      </c>
      <c r="R32" s="2">
        <v>20.72</v>
      </c>
      <c r="S32" s="2"/>
    </row>
    <row r="33" spans="1:19" ht="10.5" customHeight="1" x14ac:dyDescent="0.3">
      <c r="A33" s="2"/>
      <c r="B33" s="2"/>
      <c r="C33" s="28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2.75" customHeight="1" x14ac:dyDescent="0.3">
      <c r="A34" s="1" t="s">
        <v>70</v>
      </c>
      <c r="B34" s="2"/>
      <c r="C34" s="28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3">
      <c r="A35" s="27" t="s">
        <v>71</v>
      </c>
      <c r="B35" s="2" t="s">
        <v>72</v>
      </c>
      <c r="C35" s="28">
        <v>14</v>
      </c>
      <c r="D35" s="3" t="s">
        <v>39</v>
      </c>
      <c r="E35" s="2">
        <v>840.49</v>
      </c>
      <c r="F35" s="2">
        <v>356.08</v>
      </c>
      <c r="G35" s="2">
        <v>454.54</v>
      </c>
      <c r="H35" s="2">
        <v>72.459999999999994</v>
      </c>
      <c r="I35" s="31" t="s">
        <v>47</v>
      </c>
      <c r="J35" s="2">
        <v>296.31</v>
      </c>
      <c r="K35" s="2">
        <f t="shared" si="0"/>
        <v>2019.8799999999999</v>
      </c>
      <c r="L35" s="2">
        <v>144.28</v>
      </c>
      <c r="M35" s="2">
        <f t="shared" si="1"/>
        <v>2164.16</v>
      </c>
      <c r="N35" s="2">
        <v>63.91</v>
      </c>
      <c r="O35" s="2">
        <v>726.44</v>
      </c>
      <c r="P35" s="2">
        <f>'[1]TAULES RETRIB 2023'!O35+('[1]TAULES RETRIB 2023'!O35)*0.5%</f>
        <v>0</v>
      </c>
      <c r="Q35" s="2">
        <v>30.76</v>
      </c>
      <c r="R35" s="2">
        <v>26.55</v>
      </c>
      <c r="S35" s="2"/>
    </row>
    <row r="36" spans="1:19" x14ac:dyDescent="0.3">
      <c r="A36" s="27" t="s">
        <v>73</v>
      </c>
      <c r="B36" s="2" t="s">
        <v>74</v>
      </c>
      <c r="C36" s="28">
        <v>12</v>
      </c>
      <c r="D36" s="3" t="s">
        <v>46</v>
      </c>
      <c r="E36" s="2">
        <v>699.52</v>
      </c>
      <c r="F36" s="2">
        <v>303.61</v>
      </c>
      <c r="G36" s="2">
        <v>393.67</v>
      </c>
      <c r="H36" s="2">
        <v>72.459999999999994</v>
      </c>
      <c r="I36" s="31" t="s">
        <v>47</v>
      </c>
      <c r="J36" s="2">
        <v>249.8</v>
      </c>
      <c r="K36" s="2">
        <f t="shared" si="0"/>
        <v>1719.06</v>
      </c>
      <c r="L36" s="2">
        <v>122.79</v>
      </c>
      <c r="M36" s="2">
        <f t="shared" si="1"/>
        <v>1841.85</v>
      </c>
      <c r="N36" s="2">
        <v>55.77</v>
      </c>
      <c r="O36" s="2">
        <v>693.15</v>
      </c>
      <c r="P36" s="2">
        <f>'[1]TAULES RETRIB 2023'!O36+('[1]TAULES RETRIB 2023'!O36)*0.5%</f>
        <v>0</v>
      </c>
      <c r="Q36" s="2">
        <v>20.94</v>
      </c>
      <c r="R36" s="2">
        <v>20.72</v>
      </c>
      <c r="S36" s="2"/>
    </row>
    <row r="37" spans="1:19" x14ac:dyDescent="0.3">
      <c r="A37" s="27"/>
      <c r="B37" s="2"/>
      <c r="C37" s="28">
        <v>14</v>
      </c>
      <c r="D37" s="3" t="s">
        <v>39</v>
      </c>
      <c r="E37" s="2">
        <v>840.49</v>
      </c>
      <c r="F37" s="2">
        <v>356.08</v>
      </c>
      <c r="G37" s="2">
        <v>393.67</v>
      </c>
      <c r="H37" s="2">
        <v>72.459999999999994</v>
      </c>
      <c r="I37" s="2"/>
      <c r="J37" s="2">
        <v>289.98</v>
      </c>
      <c r="K37" s="2">
        <f t="shared" si="0"/>
        <v>1952.68</v>
      </c>
      <c r="L37" s="2">
        <v>139.47999999999999</v>
      </c>
      <c r="M37" s="2">
        <f t="shared" si="1"/>
        <v>2092.16</v>
      </c>
      <c r="N37" s="2">
        <v>55.77</v>
      </c>
      <c r="O37" s="2">
        <v>726.44</v>
      </c>
      <c r="P37" s="2">
        <f>'[1]TAULES RETRIB 2023'!O37+('[1]TAULES RETRIB 2023'!O37)*0.5%</f>
        <v>0</v>
      </c>
      <c r="Q37" s="2">
        <v>30.76</v>
      </c>
      <c r="R37" s="2">
        <v>26.55</v>
      </c>
      <c r="S37" s="2"/>
    </row>
    <row r="38" spans="1:19" x14ac:dyDescent="0.3">
      <c r="A38" s="27" t="s">
        <v>75</v>
      </c>
      <c r="B38" s="2" t="s">
        <v>76</v>
      </c>
      <c r="C38" s="28">
        <v>8</v>
      </c>
      <c r="D38" s="3" t="s">
        <v>77</v>
      </c>
      <c r="E38" s="2">
        <v>640.25</v>
      </c>
      <c r="F38" s="2">
        <v>224.99</v>
      </c>
      <c r="G38" s="2">
        <v>380.91</v>
      </c>
      <c r="H38" s="2">
        <v>72.459999999999994</v>
      </c>
      <c r="I38" s="2"/>
      <c r="J38" s="2">
        <v>214.69</v>
      </c>
      <c r="K38" s="2">
        <f t="shared" si="0"/>
        <v>1533.3000000000002</v>
      </c>
      <c r="L38" s="2">
        <v>109.52</v>
      </c>
      <c r="M38" s="2">
        <f t="shared" si="1"/>
        <v>1642.8200000000002</v>
      </c>
      <c r="N38" s="2">
        <v>52.92</v>
      </c>
      <c r="O38" s="2">
        <v>640.25</v>
      </c>
      <c r="P38" s="2">
        <f>'[1]TAULES RETRIB 2023'!O38+('[1]TAULES RETRIB 2023'!O38)*0.5%</f>
        <v>0</v>
      </c>
      <c r="Q38" s="2">
        <v>15.76</v>
      </c>
      <c r="R38" s="2">
        <v>15.76</v>
      </c>
      <c r="S38" s="2"/>
    </row>
    <row r="39" spans="1:19" x14ac:dyDescent="0.3">
      <c r="A39" s="2"/>
      <c r="B39" s="2"/>
      <c r="C39" s="28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3">
      <c r="A40" s="1" t="s">
        <v>78</v>
      </c>
      <c r="B40" s="2"/>
      <c r="C40" s="28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3">
      <c r="A41" s="27" t="s">
        <v>79</v>
      </c>
      <c r="B41" s="2" t="s">
        <v>80</v>
      </c>
      <c r="C41" s="28">
        <v>10</v>
      </c>
      <c r="D41" s="3" t="s">
        <v>77</v>
      </c>
      <c r="E41" s="2">
        <v>640.25</v>
      </c>
      <c r="F41" s="2">
        <v>251.22</v>
      </c>
      <c r="G41" s="2">
        <v>374.5</v>
      </c>
      <c r="H41" s="2">
        <v>45.6</v>
      </c>
      <c r="I41" s="2"/>
      <c r="J41" s="2">
        <v>219.4</v>
      </c>
      <c r="K41" s="2">
        <f t="shared" si="0"/>
        <v>1530.97</v>
      </c>
      <c r="L41" s="2">
        <v>109.35</v>
      </c>
      <c r="M41" s="2">
        <f t="shared" si="1"/>
        <v>1640.32</v>
      </c>
      <c r="N41" s="2">
        <v>51.11</v>
      </c>
      <c r="O41" s="2">
        <v>640.25</v>
      </c>
      <c r="P41" s="2">
        <f>'[1]TAULES RETRIB 2023'!O41+('[1]TAULES RETRIB 2023'!O41)*0.5%</f>
        <v>0</v>
      </c>
      <c r="Q41" s="2">
        <v>15.76</v>
      </c>
      <c r="R41" s="2">
        <v>15.76</v>
      </c>
      <c r="S41" s="2"/>
    </row>
    <row r="42" spans="1:19" x14ac:dyDescent="0.3">
      <c r="A42" s="27" t="s">
        <v>79</v>
      </c>
      <c r="B42" s="2"/>
      <c r="C42" s="28">
        <v>8</v>
      </c>
      <c r="D42" s="3" t="s">
        <v>77</v>
      </c>
      <c r="E42" s="2">
        <v>640.25</v>
      </c>
      <c r="F42" s="2">
        <v>224.99</v>
      </c>
      <c r="G42" s="2">
        <v>374.5</v>
      </c>
      <c r="H42" s="2">
        <v>45.6</v>
      </c>
      <c r="I42" s="2"/>
      <c r="J42" s="2">
        <v>211.25</v>
      </c>
      <c r="K42" s="2">
        <f t="shared" si="0"/>
        <v>1496.59</v>
      </c>
      <c r="L42" s="2">
        <v>106.9</v>
      </c>
      <c r="M42" s="2">
        <f t="shared" si="1"/>
        <v>1603.49</v>
      </c>
      <c r="N42" s="2">
        <v>51.11</v>
      </c>
      <c r="O42" s="2">
        <v>640.25</v>
      </c>
      <c r="P42" s="2">
        <f>'[1]TAULES RETRIB 2023'!O42+('[1]TAULES RETRIB 2023'!O42)*0.5%</f>
        <v>0</v>
      </c>
      <c r="Q42" s="2">
        <v>15.76</v>
      </c>
      <c r="R42" s="2">
        <v>15.76</v>
      </c>
      <c r="S42" s="4"/>
    </row>
    <row r="43" spans="1:19" x14ac:dyDescent="0.3">
      <c r="A43" s="27" t="s">
        <v>79</v>
      </c>
      <c r="B43" s="2" t="s">
        <v>81</v>
      </c>
      <c r="C43" s="28">
        <v>12</v>
      </c>
      <c r="D43" s="3" t="s">
        <v>46</v>
      </c>
      <c r="E43" s="2">
        <v>699.52</v>
      </c>
      <c r="F43" s="2">
        <v>303.61</v>
      </c>
      <c r="G43" s="2">
        <v>374.5</v>
      </c>
      <c r="H43" s="2">
        <v>45.6</v>
      </c>
      <c r="I43" s="2"/>
      <c r="J43" s="2">
        <v>245.02</v>
      </c>
      <c r="K43" s="2">
        <f t="shared" si="0"/>
        <v>1668.25</v>
      </c>
      <c r="L43" s="2">
        <v>119.16</v>
      </c>
      <c r="M43" s="2">
        <f t="shared" si="1"/>
        <v>1787.41</v>
      </c>
      <c r="N43" s="2">
        <v>51.11</v>
      </c>
      <c r="O43" s="2">
        <v>693.15</v>
      </c>
      <c r="P43" s="2">
        <f>'[1]TAULES RETRIB 2023'!O43+('[1]TAULES RETRIB 2023'!O43)*0.5%</f>
        <v>0</v>
      </c>
      <c r="Q43" s="2">
        <v>20.94</v>
      </c>
      <c r="R43" s="2">
        <v>20.72</v>
      </c>
      <c r="S43" s="4"/>
    </row>
    <row r="44" spans="1:19" ht="12" customHeight="1" thickBot="1" x14ac:dyDescent="0.35">
      <c r="A44" s="2"/>
      <c r="B44" s="2"/>
      <c r="C44" s="2"/>
      <c r="D44" s="3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4"/>
    </row>
    <row r="45" spans="1:19" ht="15" thickBot="1" x14ac:dyDescent="0.35">
      <c r="A45" s="4"/>
      <c r="B45" s="4"/>
      <c r="C45" s="4"/>
      <c r="D45" s="3"/>
      <c r="E45" s="32"/>
      <c r="F45" s="33" t="s">
        <v>82</v>
      </c>
      <c r="G45" s="34"/>
      <c r="H45" s="4"/>
      <c r="I45" s="4"/>
      <c r="J45" s="4"/>
      <c r="K45" s="4"/>
      <c r="L45" s="4"/>
      <c r="M45" s="2"/>
      <c r="N45" s="4"/>
      <c r="O45" s="4"/>
      <c r="P45" s="4"/>
      <c r="Q45" s="4"/>
      <c r="R45" s="4"/>
      <c r="S45" s="4"/>
    </row>
    <row r="46" spans="1:19" ht="15" thickBot="1" x14ac:dyDescent="0.35">
      <c r="A46" s="35"/>
      <c r="B46" s="36" t="s">
        <v>83</v>
      </c>
      <c r="C46" s="37" t="s">
        <v>84</v>
      </c>
      <c r="D46" s="3"/>
      <c r="E46" s="38"/>
      <c r="F46" s="39" t="s">
        <v>83</v>
      </c>
      <c r="G46" s="40" t="s">
        <v>84</v>
      </c>
      <c r="H46" s="4"/>
      <c r="I46" s="4"/>
      <c r="J46" s="4"/>
      <c r="K46" s="4"/>
      <c r="L46" s="4"/>
      <c r="M46" s="2"/>
      <c r="N46" s="4"/>
      <c r="O46" s="4"/>
      <c r="P46" s="4"/>
      <c r="Q46" s="4"/>
      <c r="R46" s="4"/>
      <c r="S46" s="4"/>
    </row>
    <row r="47" spans="1:19" x14ac:dyDescent="0.3">
      <c r="A47" s="41" t="s">
        <v>29</v>
      </c>
      <c r="B47" s="42">
        <v>1294.5999999999999</v>
      </c>
      <c r="C47" s="43">
        <v>49.83</v>
      </c>
      <c r="D47" s="3"/>
      <c r="E47" s="41" t="s">
        <v>29</v>
      </c>
      <c r="F47" s="42">
        <v>798.88</v>
      </c>
      <c r="G47" s="43">
        <v>30.76</v>
      </c>
      <c r="H47" s="4"/>
      <c r="I47" s="4"/>
      <c r="J47" s="44" t="s">
        <v>85</v>
      </c>
      <c r="K47" s="4"/>
      <c r="L47" s="4"/>
      <c r="M47" s="32" t="s">
        <v>86</v>
      </c>
      <c r="N47" s="45"/>
      <c r="O47" s="45"/>
      <c r="P47" s="45"/>
      <c r="Q47" s="46"/>
      <c r="R47" s="4"/>
      <c r="S47" s="4"/>
    </row>
    <row r="48" spans="1:19" x14ac:dyDescent="0.3">
      <c r="A48" s="41" t="s">
        <v>38</v>
      </c>
      <c r="B48" s="42">
        <v>1119.4100000000001</v>
      </c>
      <c r="C48" s="43">
        <v>40.630000000000003</v>
      </c>
      <c r="D48" s="3"/>
      <c r="E48" s="41" t="s">
        <v>38</v>
      </c>
      <c r="F48" s="42">
        <v>816.41</v>
      </c>
      <c r="G48" s="43">
        <v>29.62</v>
      </c>
      <c r="H48" s="4"/>
      <c r="I48" s="4"/>
      <c r="J48" s="47" t="s">
        <v>87</v>
      </c>
      <c r="K48" s="4"/>
      <c r="L48" s="4"/>
      <c r="M48" s="48"/>
      <c r="N48" s="49"/>
      <c r="O48" s="49" t="s">
        <v>88</v>
      </c>
      <c r="P48" s="49"/>
      <c r="Q48" s="40" t="s">
        <v>89</v>
      </c>
      <c r="R48" s="4"/>
      <c r="S48" s="4"/>
    </row>
    <row r="49" spans="1:19" x14ac:dyDescent="0.3">
      <c r="A49" s="41" t="s">
        <v>39</v>
      </c>
      <c r="B49" s="42">
        <v>840.49</v>
      </c>
      <c r="C49" s="43">
        <v>30.76</v>
      </c>
      <c r="D49" s="3"/>
      <c r="E49" s="41" t="s">
        <v>39</v>
      </c>
      <c r="F49" s="42">
        <v>726.44</v>
      </c>
      <c r="G49" s="43">
        <v>26.55</v>
      </c>
      <c r="H49" s="4"/>
      <c r="I49" s="4"/>
      <c r="J49" s="47" t="s">
        <v>90</v>
      </c>
      <c r="K49" s="4"/>
      <c r="L49" s="4"/>
      <c r="M49" s="41" t="s">
        <v>91</v>
      </c>
      <c r="N49" s="42"/>
      <c r="O49" s="42">
        <v>61.17</v>
      </c>
      <c r="P49" s="42"/>
      <c r="Q49" s="42">
        <v>33.369999999999997</v>
      </c>
      <c r="R49" s="4"/>
      <c r="S49" s="4"/>
    </row>
    <row r="50" spans="1:19" x14ac:dyDescent="0.3">
      <c r="A50" s="41" t="s">
        <v>46</v>
      </c>
      <c r="B50" s="42">
        <v>699.52</v>
      </c>
      <c r="C50" s="43">
        <v>20.94</v>
      </c>
      <c r="D50" s="3"/>
      <c r="E50" s="41" t="s">
        <v>46</v>
      </c>
      <c r="F50" s="42">
        <v>693.15</v>
      </c>
      <c r="G50" s="43">
        <v>20.72</v>
      </c>
      <c r="H50" s="2"/>
      <c r="I50" s="2"/>
      <c r="J50" s="47" t="s">
        <v>92</v>
      </c>
      <c r="K50" s="2"/>
      <c r="L50" s="2"/>
      <c r="M50" s="41" t="s">
        <v>93</v>
      </c>
      <c r="N50" s="42"/>
      <c r="O50" s="42">
        <v>76.47</v>
      </c>
      <c r="P50" s="42"/>
      <c r="Q50" s="42">
        <v>41.72</v>
      </c>
      <c r="R50" s="2"/>
      <c r="S50" s="4"/>
    </row>
    <row r="51" spans="1:19" ht="15" thickBot="1" x14ac:dyDescent="0.35">
      <c r="A51" s="50" t="s">
        <v>77</v>
      </c>
      <c r="B51" s="42">
        <v>640.25</v>
      </c>
      <c r="C51" s="43">
        <v>15.76</v>
      </c>
      <c r="D51" s="3"/>
      <c r="E51" s="50" t="s">
        <v>77</v>
      </c>
      <c r="F51" s="42">
        <v>640.25</v>
      </c>
      <c r="G51" s="43">
        <v>15.76</v>
      </c>
      <c r="H51" s="2"/>
      <c r="I51" s="2"/>
      <c r="J51" s="51" t="s">
        <v>94</v>
      </c>
      <c r="K51" s="2"/>
      <c r="L51" s="2"/>
      <c r="M51" s="50"/>
      <c r="N51" s="52"/>
      <c r="O51" s="52"/>
      <c r="P51" s="52"/>
      <c r="Q51" s="53"/>
      <c r="R51" s="2"/>
      <c r="S51" s="4"/>
    </row>
    <row r="52" spans="1:19" x14ac:dyDescent="0.3">
      <c r="D52" s="54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19" x14ac:dyDescent="0.3">
      <c r="A53" s="58" t="s">
        <v>95</v>
      </c>
      <c r="B53" s="58"/>
      <c r="C53" s="58"/>
      <c r="D53" s="59" t="s">
        <v>96</v>
      </c>
      <c r="E53" s="59"/>
      <c r="F53" s="59"/>
      <c r="G53" s="59"/>
      <c r="H53" s="59"/>
      <c r="I53" s="59"/>
      <c r="J53" s="59"/>
      <c r="K53" s="59"/>
      <c r="L53" s="55"/>
      <c r="M53" s="55"/>
      <c r="N53" s="55"/>
      <c r="O53" s="55"/>
      <c r="P53" s="55"/>
      <c r="Q53" s="55"/>
    </row>
    <row r="54" spans="1:19" x14ac:dyDescent="0.3">
      <c r="D54" s="54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5"/>
      <c r="Q54" s="55"/>
      <c r="R54" s="55"/>
    </row>
    <row r="55" spans="1:19" x14ac:dyDescent="0.3"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9" x14ac:dyDescent="0.3">
      <c r="D56" s="54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9" x14ac:dyDescent="0.3">
      <c r="D57" s="54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</sheetData>
  <mergeCells count="2">
    <mergeCell ref="A53:C53"/>
    <mergeCell ref="D53:K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2024-02-14T09:11:03Z</dcterms:modified>
</cp:coreProperties>
</file>