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9296" windowHeight="10896"/>
  </bookViews>
  <sheets>
    <sheet name="2025 + 2,5%  CG 10-02-26 " sheetId="1" r:id="rId1"/>
  </sheets>
  <calcPr calcId="145621"/>
</workbook>
</file>

<file path=xl/calcChain.xml><?xml version="1.0" encoding="utf-8"?>
<calcChain xmlns="http://schemas.openxmlformats.org/spreadsheetml/2006/main">
  <c r="S37" i="1" l="1"/>
  <c r="R37" i="1"/>
  <c r="P37" i="1"/>
  <c r="E37" i="1"/>
  <c r="K37" i="1" s="1"/>
  <c r="S34" i="1"/>
  <c r="R34" i="1"/>
  <c r="P34" i="1"/>
  <c r="K34" i="1"/>
  <c r="L34" i="1" s="1"/>
  <c r="E34" i="1"/>
  <c r="S33" i="1"/>
  <c r="R33" i="1"/>
  <c r="P33" i="1"/>
  <c r="E33" i="1"/>
  <c r="K33" i="1" s="1"/>
  <c r="S32" i="1"/>
  <c r="R32" i="1"/>
  <c r="P32" i="1"/>
  <c r="E32" i="1"/>
  <c r="K32" i="1" s="1"/>
  <c r="L32" i="1" s="1"/>
  <c r="S31" i="1"/>
  <c r="R31" i="1"/>
  <c r="P31" i="1"/>
  <c r="E31" i="1"/>
  <c r="K31" i="1" s="1"/>
  <c r="S30" i="1"/>
  <c r="R30" i="1"/>
  <c r="P30" i="1"/>
  <c r="K30" i="1"/>
  <c r="L30" i="1" s="1"/>
  <c r="E30" i="1"/>
  <c r="S27" i="1"/>
  <c r="R27" i="1"/>
  <c r="P27" i="1"/>
  <c r="E27" i="1"/>
  <c r="K27" i="1" s="1"/>
  <c r="S26" i="1"/>
  <c r="R26" i="1"/>
  <c r="P26" i="1"/>
  <c r="E26" i="1"/>
  <c r="K26" i="1" s="1"/>
  <c r="L26" i="1" s="1"/>
  <c r="S25" i="1"/>
  <c r="R25" i="1"/>
  <c r="P25" i="1"/>
  <c r="E25" i="1"/>
  <c r="K25" i="1" s="1"/>
  <c r="S24" i="1"/>
  <c r="R24" i="1"/>
  <c r="P24" i="1"/>
  <c r="K24" i="1"/>
  <c r="L24" i="1" s="1"/>
  <c r="E24" i="1"/>
  <c r="S21" i="1"/>
  <c r="R21" i="1"/>
  <c r="P21" i="1"/>
  <c r="E21" i="1"/>
  <c r="K21" i="1" s="1"/>
  <c r="S20" i="1"/>
  <c r="R20" i="1"/>
  <c r="P20" i="1"/>
  <c r="E20" i="1"/>
  <c r="K20" i="1" s="1"/>
  <c r="L20" i="1" s="1"/>
  <c r="S19" i="1"/>
  <c r="R19" i="1"/>
  <c r="P19" i="1"/>
  <c r="E19" i="1"/>
  <c r="K19" i="1" s="1"/>
  <c r="S18" i="1"/>
  <c r="R18" i="1"/>
  <c r="P18" i="1"/>
  <c r="K18" i="1"/>
  <c r="L18" i="1" s="1"/>
  <c r="E18" i="1"/>
  <c r="S17" i="1"/>
  <c r="R17" i="1"/>
  <c r="P17" i="1"/>
  <c r="E17" i="1"/>
  <c r="K17" i="1" s="1"/>
  <c r="S16" i="1"/>
  <c r="R16" i="1"/>
  <c r="P16" i="1"/>
  <c r="E16" i="1"/>
  <c r="K16" i="1" s="1"/>
  <c r="L16" i="1" s="1"/>
  <c r="S13" i="1"/>
  <c r="R13" i="1"/>
  <c r="P13" i="1"/>
  <c r="E13" i="1"/>
  <c r="K13" i="1" s="1"/>
  <c r="S12" i="1"/>
  <c r="R12" i="1"/>
  <c r="P12" i="1"/>
  <c r="K12" i="1"/>
  <c r="L12" i="1" s="1"/>
  <c r="E12" i="1"/>
  <c r="S11" i="1"/>
  <c r="R11" i="1"/>
  <c r="P11" i="1"/>
  <c r="E11" i="1"/>
  <c r="K11" i="1" s="1"/>
  <c r="S10" i="1"/>
  <c r="R10" i="1"/>
  <c r="P10" i="1"/>
  <c r="E10" i="1"/>
  <c r="K10" i="1" s="1"/>
  <c r="L10" i="1" s="1"/>
  <c r="S9" i="1"/>
  <c r="R9" i="1"/>
  <c r="P9" i="1"/>
  <c r="E9" i="1"/>
  <c r="K9" i="1" s="1"/>
  <c r="S8" i="1"/>
  <c r="R8" i="1"/>
  <c r="P8" i="1"/>
  <c r="K8" i="1"/>
  <c r="L8" i="1" s="1"/>
  <c r="E8" i="1"/>
  <c r="S7" i="1"/>
  <c r="R7" i="1"/>
  <c r="P7" i="1"/>
  <c r="E7" i="1"/>
  <c r="K7" i="1" s="1"/>
  <c r="S6" i="1"/>
  <c r="R6" i="1"/>
  <c r="P6" i="1"/>
  <c r="E6" i="1"/>
  <c r="K6" i="1" s="1"/>
  <c r="L6" i="1" s="1"/>
  <c r="S5" i="1"/>
  <c r="R5" i="1"/>
  <c r="P5" i="1"/>
  <c r="E5" i="1"/>
  <c r="L7" i="1" l="1"/>
  <c r="M7" i="1" s="1"/>
  <c r="L11" i="1"/>
  <c r="M11" i="1" s="1"/>
  <c r="L17" i="1"/>
  <c r="M17" i="1" s="1"/>
  <c r="L21" i="1"/>
  <c r="M21" i="1" s="1"/>
  <c r="L27" i="1"/>
  <c r="M27" i="1" s="1"/>
  <c r="L33" i="1"/>
  <c r="M33" i="1" s="1"/>
  <c r="L9" i="1"/>
  <c r="M9" i="1" s="1"/>
  <c r="L13" i="1"/>
  <c r="M13" i="1" s="1"/>
  <c r="L19" i="1"/>
  <c r="M19" i="1" s="1"/>
  <c r="L25" i="1"/>
  <c r="M25" i="1" s="1"/>
  <c r="L31" i="1"/>
  <c r="M31" i="1" s="1"/>
  <c r="L37" i="1"/>
  <c r="M37" i="1" s="1"/>
  <c r="M6" i="1"/>
  <c r="M8" i="1"/>
  <c r="M10" i="1"/>
  <c r="M12" i="1"/>
  <c r="M16" i="1"/>
  <c r="M18" i="1"/>
  <c r="M20" i="1"/>
  <c r="M24" i="1"/>
  <c r="M26" i="1"/>
  <c r="M30" i="1"/>
  <c r="M32" i="1"/>
  <c r="M34" i="1"/>
  <c r="K5" i="1"/>
  <c r="L5" i="1" l="1"/>
  <c r="M5" i="1" l="1"/>
</calcChain>
</file>

<file path=xl/sharedStrings.xml><?xml version="1.0" encoding="utf-8"?>
<sst xmlns="http://schemas.openxmlformats.org/spreadsheetml/2006/main" count="125" uniqueCount="94">
  <si>
    <t>Codi</t>
  </si>
  <si>
    <t>Descripció</t>
  </si>
  <si>
    <t>Nivell CD</t>
  </si>
  <si>
    <t>Grup</t>
  </si>
  <si>
    <t>Sou</t>
  </si>
  <si>
    <t>CD</t>
  </si>
  <si>
    <t>Factor Base</t>
  </si>
  <si>
    <t>Factor perill/pen</t>
  </si>
  <si>
    <t>Fac.Hom.Carrera</t>
  </si>
  <si>
    <t>Total jorn general</t>
  </si>
  <si>
    <t xml:space="preserve"> F. Jorn ampliada</t>
  </si>
  <si>
    <t>Total jorn ampliada</t>
  </si>
  <si>
    <t>FMP</t>
  </si>
  <si>
    <t>FAP</t>
  </si>
  <si>
    <t>Sou paga extra</t>
  </si>
  <si>
    <t>Dedic espec</t>
  </si>
  <si>
    <t>Triennis</t>
  </si>
  <si>
    <t>Triennis paga extra</t>
  </si>
  <si>
    <t>Llocs directius i de comandament</t>
  </si>
  <si>
    <t>A102C</t>
  </si>
  <si>
    <t>Coordinador/a d'Àrea</t>
  </si>
  <si>
    <t>A1</t>
  </si>
  <si>
    <t>A203</t>
  </si>
  <si>
    <t>Cap Oficina</t>
  </si>
  <si>
    <t>A401</t>
  </si>
  <si>
    <t>Cap Subsecció</t>
  </si>
  <si>
    <t>A2</t>
  </si>
  <si>
    <t>A501</t>
  </si>
  <si>
    <t>Cap Unitat Nivell 1</t>
  </si>
  <si>
    <t>A503</t>
  </si>
  <si>
    <t>Cap Unitat Nivell 3</t>
  </si>
  <si>
    <t>A504</t>
  </si>
  <si>
    <t>Cap Unitat Nivell 4</t>
  </si>
  <si>
    <t>C1</t>
  </si>
  <si>
    <t>A504 a</t>
  </si>
  <si>
    <t>C2</t>
  </si>
  <si>
    <t>Llocs tècnics</t>
  </si>
  <si>
    <t>TG02</t>
  </si>
  <si>
    <t>Tècnic Nivell 2</t>
  </si>
  <si>
    <t>(*)</t>
  </si>
  <si>
    <t>TG01</t>
  </si>
  <si>
    <t>Tècnic Nivell 1</t>
  </si>
  <si>
    <t>AT01</t>
  </si>
  <si>
    <t>Auxiliar Tècnic Nivell 1</t>
  </si>
  <si>
    <t>AT01 j</t>
  </si>
  <si>
    <t>Auxiliar Tècnic Nivell 1 -CT-</t>
  </si>
  <si>
    <t>AT02</t>
  </si>
  <si>
    <t>Auxiliar Tècnic Nivell 2</t>
  </si>
  <si>
    <t>TI01</t>
  </si>
  <si>
    <t>Auxiliar Informàtica-Ofimatica</t>
  </si>
  <si>
    <t>Llocs administratius</t>
  </si>
  <si>
    <t>AS03</t>
  </si>
  <si>
    <t>Secretaria Alt Càrrec Nivell 2</t>
  </si>
  <si>
    <t>AS02</t>
  </si>
  <si>
    <t>Secretaria de directiu</t>
  </si>
  <si>
    <t>AG01</t>
  </si>
  <si>
    <t>Auxiliar General Nivell 1</t>
  </si>
  <si>
    <t>AG01 a</t>
  </si>
  <si>
    <t>Auxiliar General Nivell 1- CT-</t>
  </si>
  <si>
    <t>Llocs de Personal d'Ofici</t>
  </si>
  <si>
    <t>PO08 j</t>
  </si>
  <si>
    <t>PO06 e</t>
  </si>
  <si>
    <t>PO04 b</t>
  </si>
  <si>
    <t>Personal Oficis Nivell 3 CTb</t>
  </si>
  <si>
    <t>PO04 j</t>
  </si>
  <si>
    <t>PO02 f</t>
  </si>
  <si>
    <t>AP</t>
  </si>
  <si>
    <t>Llocs de Subaltern i Vigilància</t>
  </si>
  <si>
    <t>PS01 a</t>
  </si>
  <si>
    <t>Auxiliar de suport</t>
  </si>
  <si>
    <t>PAGA EXTRA</t>
  </si>
  <si>
    <t xml:space="preserve">DISSABTES I FESTIUS </t>
  </si>
  <si>
    <t>SOU</t>
  </si>
  <si>
    <t>TRIENNIS</t>
  </si>
  <si>
    <t>FESTIU</t>
  </si>
  <si>
    <t>FESTIU ESPECIAL (*)</t>
  </si>
  <si>
    <t>DISSABTE</t>
  </si>
  <si>
    <t>RECURS PREVENTIU</t>
  </si>
  <si>
    <t>A</t>
  </si>
  <si>
    <t>Diürn</t>
  </si>
  <si>
    <t>B</t>
  </si>
  <si>
    <t>Nocturn</t>
  </si>
  <si>
    <t>C</t>
  </si>
  <si>
    <t>(*) 1 de maig i 24 de juny</t>
  </si>
  <si>
    <t>D</t>
  </si>
  <si>
    <t>E</t>
  </si>
  <si>
    <t>Notes Factor Perillositat/Penositat (*):</t>
  </si>
  <si>
    <t>S’aplicarà el complement de perillositat acordat amb la representació social i que s’especifiqui en l’RLLT.</t>
  </si>
  <si>
    <t>Personal Oficis Nivell 5 CTj</t>
  </si>
  <si>
    <t>Personal Oficis Nivell 3 CTj</t>
  </si>
  <si>
    <t>Personal Oficis Nivell 2 CTf</t>
  </si>
  <si>
    <t>Personal Oficis Nivell 3 CTe</t>
  </si>
  <si>
    <t>Cap Unitat Nivell 4 -CT-</t>
  </si>
  <si>
    <t>ANNEX I-Taules retributives CDRiMMB 2025 (+2,5% sobre preus vigents a 31/12/2024)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</si>
</sst>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8000"/>
      <name val="Calibri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5117038483843"/>
      </patternFill>
    </fill>
    <fill>
      <patternFill patternType="solid">
        <fgColor rgb="FFCCFFCC"/>
        <bgColor rgb="FFCCFFCC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2" fillId="9" borderId="0" applyNumberFormat="0" applyBorder="0" applyProtection="0"/>
    <xf numFmtId="0" fontId="13" fillId="0" borderId="0"/>
  </cellStyleXfs>
  <cellXfs count="42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2" borderId="2" xfId="0" applyFont="1" applyFill="1" applyBorder="1"/>
    <xf numFmtId="0" fontId="2" fillId="2" borderId="3" xfId="0" applyFont="1" applyFill="1" applyBorder="1" applyAlignment="1">
      <alignment horizontal="center" vertical="justify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Fill="1"/>
    <xf numFmtId="4" fontId="4" fillId="0" borderId="0" xfId="0" applyNumberFormat="1" applyFont="1"/>
    <xf numFmtId="4" fontId="3" fillId="3" borderId="0" xfId="0" applyNumberFormat="1" applyFont="1" applyFill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4" fontId="5" fillId="0" borderId="0" xfId="0" applyNumberFormat="1" applyFont="1" applyFill="1"/>
    <xf numFmtId="4" fontId="5" fillId="0" borderId="0" xfId="0" applyNumberFormat="1" applyFont="1" applyFill="1" applyAlignment="1">
      <alignment horizontal="center" vertical="top"/>
    </xf>
    <xf numFmtId="1" fontId="3" fillId="0" borderId="0" xfId="0" applyNumberFormat="1" applyFont="1" applyFill="1" applyAlignment="1">
      <alignment horizontal="center"/>
    </xf>
    <xf numFmtId="0" fontId="7" fillId="0" borderId="0" xfId="1" applyFont="1" applyFill="1"/>
    <xf numFmtId="0" fontId="7" fillId="0" borderId="0" xfId="1" applyFont="1" applyFill="1" applyAlignment="1">
      <alignment horizontal="center"/>
    </xf>
    <xf numFmtId="4" fontId="3" fillId="4" borderId="0" xfId="0" applyNumberFormat="1" applyFont="1" applyFill="1"/>
    <xf numFmtId="0" fontId="3" fillId="0" borderId="0" xfId="0" applyFont="1" applyAlignment="1"/>
    <xf numFmtId="0" fontId="8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7" fillId="8" borderId="2" xfId="0" applyFont="1" applyFill="1" applyBorder="1"/>
    <xf numFmtId="0" fontId="8" fillId="7" borderId="2" xfId="0" applyFont="1" applyFill="1" applyBorder="1" applyAlignment="1">
      <alignment horizontal="center" vertical="justify"/>
    </xf>
    <xf numFmtId="0" fontId="7" fillId="0" borderId="2" xfId="0" applyFont="1" applyBorder="1"/>
    <xf numFmtId="4" fontId="7" fillId="0" borderId="2" xfId="0" applyNumberFormat="1" applyFont="1" applyBorder="1"/>
    <xf numFmtId="0" fontId="8" fillId="0" borderId="2" xfId="0" applyFont="1" applyFill="1" applyBorder="1" applyAlignment="1">
      <alignment horizontal="left"/>
    </xf>
    <xf numFmtId="0" fontId="3" fillId="0" borderId="2" xfId="0" applyFont="1" applyBorder="1"/>
    <xf numFmtId="0" fontId="10" fillId="0" borderId="0" xfId="0" applyFont="1" applyBorder="1" applyAlignment="1">
      <alignment vertical="center"/>
    </xf>
    <xf numFmtId="4" fontId="11" fillId="0" borderId="0" xfId="0" applyNumberFormat="1" applyFont="1"/>
    <xf numFmtId="0" fontId="11" fillId="0" borderId="0" xfId="0" applyFont="1"/>
    <xf numFmtId="0" fontId="4" fillId="0" borderId="0" xfId="0" applyFont="1"/>
    <xf numFmtId="0" fontId="4" fillId="0" borderId="0" xfId="0" applyFont="1" applyFill="1"/>
    <xf numFmtId="0" fontId="9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justify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4">
    <cellStyle name="Excel_BuiltIn_Bé" xfId="2"/>
    <cellStyle name="Normal" xfId="0" builtinId="0"/>
    <cellStyle name="Normal 3" xfId="1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tabSelected="1" workbookViewId="0">
      <selection sqref="A1:J1"/>
    </sheetView>
  </sheetViews>
  <sheetFormatPr baseColWidth="10" defaultColWidth="9.21875" defaultRowHeight="10.199999999999999" x14ac:dyDescent="0.2"/>
  <cols>
    <col min="1" max="1" width="6.44140625" style="2" customWidth="1"/>
    <col min="2" max="2" width="20.77734375" style="2" customWidth="1"/>
    <col min="3" max="3" width="7.5546875" style="2" customWidth="1"/>
    <col min="4" max="4" width="5" style="2" customWidth="1"/>
    <col min="5" max="5" width="9" style="2" customWidth="1"/>
    <col min="6" max="7" width="8.5546875" style="2" customWidth="1"/>
    <col min="8" max="8" width="7" style="2" customWidth="1"/>
    <col min="9" max="9" width="2.21875" style="2" customWidth="1"/>
    <col min="10" max="10" width="7.77734375" style="2" customWidth="1"/>
    <col min="11" max="11" width="8.44140625" style="2" customWidth="1"/>
    <col min="12" max="12" width="9.44140625" style="2" customWidth="1"/>
    <col min="13" max="13" width="8.21875" style="2" customWidth="1"/>
    <col min="14" max="15" width="7.77734375" style="10" customWidth="1"/>
    <col min="16" max="16" width="8.5546875" style="2" customWidth="1"/>
    <col min="17" max="17" width="7.21875" style="2" customWidth="1"/>
    <col min="18" max="19" width="7.77734375" style="2" customWidth="1"/>
    <col min="20" max="21" width="9.21875" style="2"/>
    <col min="22" max="22" width="10.77734375" style="2" customWidth="1"/>
    <col min="23" max="16384" width="9.21875" style="2"/>
  </cols>
  <sheetData>
    <row r="1" spans="1:22" ht="21.75" customHeight="1" x14ac:dyDescent="0.2">
      <c r="A1" s="36" t="s">
        <v>93</v>
      </c>
      <c r="B1" s="36"/>
      <c r="C1" s="36"/>
      <c r="D1" s="36"/>
      <c r="E1" s="36"/>
      <c r="F1" s="36"/>
      <c r="G1" s="36"/>
      <c r="H1" s="36"/>
      <c r="I1" s="36"/>
      <c r="J1" s="36"/>
      <c r="K1" s="1"/>
      <c r="L1" s="1"/>
      <c r="M1" s="1"/>
      <c r="N1" s="1"/>
      <c r="O1" s="1"/>
      <c r="P1" s="1"/>
      <c r="Q1" s="1"/>
      <c r="R1" s="1"/>
      <c r="S1" s="1"/>
    </row>
    <row r="2" spans="1:22" ht="30.6" x14ac:dyDescent="0.2">
      <c r="A2" s="3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4" t="s">
        <v>6</v>
      </c>
      <c r="H2" s="4" t="s">
        <v>7</v>
      </c>
      <c r="I2" s="4"/>
      <c r="J2" s="4" t="s">
        <v>8</v>
      </c>
      <c r="K2" s="4" t="s">
        <v>9</v>
      </c>
      <c r="L2" s="4" t="s">
        <v>10</v>
      </c>
      <c r="M2" s="4" t="s">
        <v>11</v>
      </c>
      <c r="N2" s="7" t="s">
        <v>12</v>
      </c>
      <c r="O2" s="7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U2" s="8"/>
    </row>
    <row r="3" spans="1:22" ht="12" customHeight="1" x14ac:dyDescent="0.2">
      <c r="D3" s="9"/>
    </row>
    <row r="4" spans="1:22" x14ac:dyDescent="0.2">
      <c r="A4" s="11" t="s">
        <v>18</v>
      </c>
      <c r="D4" s="9"/>
    </row>
    <row r="5" spans="1:22" ht="13.05" customHeight="1" x14ac:dyDescent="0.2">
      <c r="A5" s="12" t="s">
        <v>19</v>
      </c>
      <c r="B5" s="10" t="s">
        <v>20</v>
      </c>
      <c r="C5" s="13">
        <v>30</v>
      </c>
      <c r="D5" s="13" t="s">
        <v>21</v>
      </c>
      <c r="E5" s="14">
        <f>B42</f>
        <v>1366.74</v>
      </c>
      <c r="F5" s="14">
        <v>1193.8599999999999</v>
      </c>
      <c r="G5" s="14">
        <v>3568.82</v>
      </c>
      <c r="H5" s="14">
        <v>0</v>
      </c>
      <c r="I5" s="14"/>
      <c r="J5" s="14">
        <v>909.9</v>
      </c>
      <c r="K5" s="14">
        <f t="shared" ref="K5:K37" si="0">SUM(E5:J5)</f>
        <v>7039.32</v>
      </c>
      <c r="L5" s="14">
        <f>(K5*2.5)/35</f>
        <v>502.80857142857138</v>
      </c>
      <c r="M5" s="14">
        <f>SUM(K5:L5)</f>
        <v>7542.1285714285714</v>
      </c>
      <c r="N5" s="14">
        <v>475.73</v>
      </c>
      <c r="O5" s="14">
        <v>2114.2399999999998</v>
      </c>
      <c r="P5" s="14">
        <f>G42</f>
        <v>843.4</v>
      </c>
      <c r="Q5" s="14">
        <v>894.83</v>
      </c>
      <c r="R5" s="14">
        <f>$C$42</f>
        <v>52.6</v>
      </c>
      <c r="S5" s="14">
        <f>$H$42</f>
        <v>32.47</v>
      </c>
      <c r="T5" s="8"/>
      <c r="U5" s="8"/>
      <c r="V5" s="8"/>
    </row>
    <row r="6" spans="1:22" ht="13.05" customHeight="1" x14ac:dyDescent="0.2">
      <c r="A6" s="12" t="s">
        <v>22</v>
      </c>
      <c r="B6" s="10" t="s">
        <v>23</v>
      </c>
      <c r="C6" s="13">
        <v>26</v>
      </c>
      <c r="D6" s="13" t="s">
        <v>21</v>
      </c>
      <c r="E6" s="14">
        <f>B42</f>
        <v>1366.74</v>
      </c>
      <c r="F6" s="14">
        <v>860.47</v>
      </c>
      <c r="G6" s="14">
        <v>1786.46</v>
      </c>
      <c r="H6" s="14">
        <v>0</v>
      </c>
      <c r="I6" s="14"/>
      <c r="J6" s="14">
        <v>671.34</v>
      </c>
      <c r="K6" s="14">
        <f t="shared" si="0"/>
        <v>4685.01</v>
      </c>
      <c r="L6" s="14">
        <f t="shared" ref="L6:L37" si="1">(K6*2.5)/35</f>
        <v>334.64357142857148</v>
      </c>
      <c r="M6" s="14">
        <f t="shared" ref="M6:M37" si="2">SUM(K6:L6)</f>
        <v>5019.6535714285719</v>
      </c>
      <c r="N6" s="14">
        <v>475.73</v>
      </c>
      <c r="O6" s="14">
        <v>2114.2399999999998</v>
      </c>
      <c r="P6" s="14">
        <f>G42</f>
        <v>843.4</v>
      </c>
      <c r="Q6" s="14">
        <v>732.41</v>
      </c>
      <c r="R6" s="14">
        <f>$C$42</f>
        <v>52.6</v>
      </c>
      <c r="S6" s="14">
        <f>$H$42</f>
        <v>32.47</v>
      </c>
      <c r="T6" s="8"/>
      <c r="U6" s="8"/>
      <c r="V6" s="8"/>
    </row>
    <row r="7" spans="1:22" ht="13.05" customHeight="1" x14ac:dyDescent="0.2">
      <c r="A7" s="12" t="s">
        <v>24</v>
      </c>
      <c r="B7" s="10" t="s">
        <v>25</v>
      </c>
      <c r="C7" s="13">
        <v>23</v>
      </c>
      <c r="D7" s="13" t="s">
        <v>21</v>
      </c>
      <c r="E7" s="14">
        <f>B42</f>
        <v>1366.74</v>
      </c>
      <c r="F7" s="14">
        <v>673.38</v>
      </c>
      <c r="G7" s="14">
        <v>1101.1600000000001</v>
      </c>
      <c r="H7" s="14">
        <v>0</v>
      </c>
      <c r="I7" s="14"/>
      <c r="J7" s="14">
        <v>542.02</v>
      </c>
      <c r="K7" s="14">
        <f t="shared" si="0"/>
        <v>3683.2999999999997</v>
      </c>
      <c r="L7" s="14">
        <f t="shared" si="1"/>
        <v>263.09285714285716</v>
      </c>
      <c r="M7" s="14">
        <f t="shared" si="2"/>
        <v>3946.3928571428569</v>
      </c>
      <c r="N7" s="14">
        <v>349.44</v>
      </c>
      <c r="O7" s="14">
        <v>2114.2399999999998</v>
      </c>
      <c r="P7" s="14">
        <f>G42</f>
        <v>843.4</v>
      </c>
      <c r="Q7" s="14">
        <v>0</v>
      </c>
      <c r="R7" s="14">
        <f>$C$42</f>
        <v>52.6</v>
      </c>
      <c r="S7" s="14">
        <f>$H$42</f>
        <v>32.47</v>
      </c>
      <c r="T7" s="8"/>
      <c r="U7" s="8"/>
      <c r="V7" s="8"/>
    </row>
    <row r="8" spans="1:22" ht="13.05" customHeight="1" x14ac:dyDescent="0.2">
      <c r="A8" s="12" t="s">
        <v>24</v>
      </c>
      <c r="B8" s="10" t="s">
        <v>25</v>
      </c>
      <c r="C8" s="13">
        <v>23</v>
      </c>
      <c r="D8" s="13" t="s">
        <v>26</v>
      </c>
      <c r="E8" s="14">
        <f t="shared" ref="E8" si="3">B43</f>
        <v>1181.79</v>
      </c>
      <c r="F8" s="14">
        <v>673.38</v>
      </c>
      <c r="G8" s="14">
        <v>1101.1600000000001</v>
      </c>
      <c r="H8" s="14">
        <v>0</v>
      </c>
      <c r="I8" s="14"/>
      <c r="J8" s="14">
        <v>508.97</v>
      </c>
      <c r="K8" s="14">
        <f t="shared" si="0"/>
        <v>3465.3</v>
      </c>
      <c r="L8" s="14">
        <f t="shared" si="1"/>
        <v>247.52142857142857</v>
      </c>
      <c r="M8" s="14">
        <f t="shared" si="2"/>
        <v>3712.8214285714289</v>
      </c>
      <c r="N8" s="14">
        <v>349.44</v>
      </c>
      <c r="O8" s="14">
        <v>2114.2399999999998</v>
      </c>
      <c r="P8" s="14">
        <f>G43</f>
        <v>861.9</v>
      </c>
      <c r="Q8" s="14">
        <v>0</v>
      </c>
      <c r="R8" s="14">
        <f>C43</f>
        <v>42.9</v>
      </c>
      <c r="S8" s="14">
        <f>H43</f>
        <v>31.27</v>
      </c>
      <c r="T8" s="8"/>
      <c r="U8" s="8"/>
      <c r="V8" s="8"/>
    </row>
    <row r="9" spans="1:22" ht="13.05" customHeight="1" x14ac:dyDescent="0.2">
      <c r="A9" s="12" t="s">
        <v>27</v>
      </c>
      <c r="B9" s="10" t="s">
        <v>28</v>
      </c>
      <c r="C9" s="13">
        <v>22</v>
      </c>
      <c r="D9" s="13" t="s">
        <v>21</v>
      </c>
      <c r="E9" s="14">
        <f>B42</f>
        <v>1366.74</v>
      </c>
      <c r="F9" s="14">
        <v>628.30999999999995</v>
      </c>
      <c r="G9" s="14">
        <v>1046.47</v>
      </c>
      <c r="H9" s="14">
        <v>0</v>
      </c>
      <c r="I9" s="14"/>
      <c r="J9" s="14">
        <v>522.34</v>
      </c>
      <c r="K9" s="14">
        <f t="shared" si="0"/>
        <v>3563.86</v>
      </c>
      <c r="L9" s="14">
        <f t="shared" si="1"/>
        <v>254.56142857142856</v>
      </c>
      <c r="M9" s="14">
        <f t="shared" si="2"/>
        <v>3818.4214285714288</v>
      </c>
      <c r="N9" s="14">
        <v>296.5</v>
      </c>
      <c r="O9" s="14">
        <v>2114.2399999999998</v>
      </c>
      <c r="P9" s="14">
        <f>G42</f>
        <v>843.4</v>
      </c>
      <c r="Q9" s="14">
        <v>0</v>
      </c>
      <c r="R9" s="14">
        <f>$C$42</f>
        <v>52.6</v>
      </c>
      <c r="S9" s="14">
        <f>$H$42</f>
        <v>32.47</v>
      </c>
      <c r="T9" s="8"/>
      <c r="U9" s="8"/>
      <c r="V9" s="8"/>
    </row>
    <row r="10" spans="1:22" ht="13.05" customHeight="1" x14ac:dyDescent="0.2">
      <c r="A10" s="12" t="s">
        <v>27</v>
      </c>
      <c r="B10" s="10" t="s">
        <v>28</v>
      </c>
      <c r="C10" s="13">
        <v>22</v>
      </c>
      <c r="D10" s="13" t="s">
        <v>26</v>
      </c>
      <c r="E10" s="14">
        <f>B43</f>
        <v>1181.79</v>
      </c>
      <c r="F10" s="14">
        <v>628.30999999999995</v>
      </c>
      <c r="G10" s="14">
        <v>1046.47</v>
      </c>
      <c r="H10" s="14">
        <v>0</v>
      </c>
      <c r="I10" s="14"/>
      <c r="J10" s="14">
        <v>489.29</v>
      </c>
      <c r="K10" s="14">
        <f t="shared" si="0"/>
        <v>3345.8599999999997</v>
      </c>
      <c r="L10" s="14">
        <f t="shared" si="1"/>
        <v>238.98999999999998</v>
      </c>
      <c r="M10" s="14">
        <f t="shared" si="2"/>
        <v>3584.8499999999995</v>
      </c>
      <c r="N10" s="14">
        <v>296.5</v>
      </c>
      <c r="O10" s="14">
        <v>2114.2399999999998</v>
      </c>
      <c r="P10" s="14">
        <f>G43</f>
        <v>861.9</v>
      </c>
      <c r="Q10" s="14">
        <v>0</v>
      </c>
      <c r="R10" s="14">
        <f>C43</f>
        <v>42.9</v>
      </c>
      <c r="S10" s="14">
        <f>H43</f>
        <v>31.27</v>
      </c>
      <c r="T10" s="8"/>
      <c r="U10" s="8"/>
      <c r="V10" s="8"/>
    </row>
    <row r="11" spans="1:22" ht="13.05" customHeight="1" x14ac:dyDescent="0.2">
      <c r="A11" s="12" t="s">
        <v>29</v>
      </c>
      <c r="B11" s="10" t="s">
        <v>30</v>
      </c>
      <c r="C11" s="13">
        <v>20</v>
      </c>
      <c r="D11" s="13" t="s">
        <v>26</v>
      </c>
      <c r="E11" s="14">
        <f>B43</f>
        <v>1181.79</v>
      </c>
      <c r="F11" s="14">
        <v>541.88</v>
      </c>
      <c r="G11" s="14">
        <v>790.34</v>
      </c>
      <c r="H11" s="14">
        <v>0</v>
      </c>
      <c r="I11" s="14"/>
      <c r="J11" s="14">
        <v>435.8</v>
      </c>
      <c r="K11" s="14">
        <f t="shared" si="0"/>
        <v>2949.8100000000004</v>
      </c>
      <c r="L11" s="14">
        <f t="shared" si="1"/>
        <v>210.70071428571433</v>
      </c>
      <c r="M11" s="14">
        <f t="shared" si="2"/>
        <v>3160.5107142857146</v>
      </c>
      <c r="N11" s="14">
        <v>171.74</v>
      </c>
      <c r="O11" s="14">
        <v>2114.2399999999998</v>
      </c>
      <c r="P11" s="14">
        <f>G43</f>
        <v>861.9</v>
      </c>
      <c r="Q11" s="14">
        <v>0</v>
      </c>
      <c r="R11" s="14">
        <f>C43</f>
        <v>42.9</v>
      </c>
      <c r="S11" s="14">
        <f>H43</f>
        <v>31.27</v>
      </c>
      <c r="T11" s="8"/>
      <c r="U11" s="8"/>
      <c r="V11" s="8"/>
    </row>
    <row r="12" spans="1:22" ht="13.05" customHeight="1" x14ac:dyDescent="0.2">
      <c r="A12" s="12" t="s">
        <v>31</v>
      </c>
      <c r="B12" s="10" t="s">
        <v>32</v>
      </c>
      <c r="C12" s="13">
        <v>18</v>
      </c>
      <c r="D12" s="13" t="s">
        <v>33</v>
      </c>
      <c r="E12" s="14">
        <f>B44</f>
        <v>887.32</v>
      </c>
      <c r="F12" s="14">
        <v>486.56</v>
      </c>
      <c r="G12" s="14">
        <v>547.65</v>
      </c>
      <c r="H12" s="14">
        <v>0</v>
      </c>
      <c r="I12" s="14"/>
      <c r="J12" s="14">
        <v>346.21</v>
      </c>
      <c r="K12" s="14">
        <f t="shared" si="0"/>
        <v>2267.7400000000002</v>
      </c>
      <c r="L12" s="14">
        <f t="shared" si="1"/>
        <v>161.98142857142858</v>
      </c>
      <c r="M12" s="14">
        <f t="shared" si="2"/>
        <v>2429.721428571429</v>
      </c>
      <c r="N12" s="14">
        <v>142</v>
      </c>
      <c r="O12" s="14">
        <v>2114.2399999999998</v>
      </c>
      <c r="P12" s="14">
        <f>G44</f>
        <v>766.92</v>
      </c>
      <c r="Q12" s="14">
        <v>0</v>
      </c>
      <c r="R12" s="14">
        <f>C44</f>
        <v>32.47</v>
      </c>
      <c r="S12" s="14">
        <f>H44</f>
        <v>28.03</v>
      </c>
      <c r="T12" s="8"/>
      <c r="U12" s="8"/>
      <c r="V12" s="8"/>
    </row>
    <row r="13" spans="1:22" ht="13.05" customHeight="1" x14ac:dyDescent="0.2">
      <c r="A13" s="12" t="s">
        <v>34</v>
      </c>
      <c r="B13" s="10" t="s">
        <v>92</v>
      </c>
      <c r="C13" s="13">
        <v>18</v>
      </c>
      <c r="D13" s="13" t="s">
        <v>35</v>
      </c>
      <c r="E13" s="14">
        <f>B45</f>
        <v>738.5</v>
      </c>
      <c r="F13" s="14">
        <v>486.56</v>
      </c>
      <c r="G13" s="14">
        <v>547.65</v>
      </c>
      <c r="H13" s="14">
        <v>61.76</v>
      </c>
      <c r="I13" s="15"/>
      <c r="J13" s="14">
        <v>320.98</v>
      </c>
      <c r="K13" s="14">
        <f t="shared" si="0"/>
        <v>2155.4499999999998</v>
      </c>
      <c r="L13" s="14">
        <f t="shared" si="1"/>
        <v>153.96071428571429</v>
      </c>
      <c r="M13" s="14">
        <f t="shared" si="2"/>
        <v>2309.4107142857142</v>
      </c>
      <c r="N13" s="14">
        <v>142</v>
      </c>
      <c r="O13" s="14">
        <v>2114.2399999999998</v>
      </c>
      <c r="P13" s="14">
        <f>G45</f>
        <v>731.77</v>
      </c>
      <c r="Q13" s="14">
        <v>0</v>
      </c>
      <c r="R13" s="14">
        <f>C45</f>
        <v>22.11</v>
      </c>
      <c r="S13" s="14">
        <f>H45</f>
        <v>21.87</v>
      </c>
      <c r="T13" s="8"/>
      <c r="U13" s="8"/>
      <c r="V13" s="8"/>
    </row>
    <row r="14" spans="1:22" ht="6.75" customHeight="1" x14ac:dyDescent="0.2">
      <c r="B14" s="10"/>
      <c r="C14" s="13"/>
      <c r="D14" s="13"/>
      <c r="E14" s="14"/>
      <c r="F14" s="14"/>
      <c r="G14" s="14"/>
      <c r="H14" s="14"/>
      <c r="I14" s="15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8"/>
      <c r="U14" s="8"/>
      <c r="V14" s="8"/>
    </row>
    <row r="15" spans="1:22" ht="13.05" customHeight="1" x14ac:dyDescent="0.2">
      <c r="A15" s="11" t="s">
        <v>36</v>
      </c>
      <c r="B15" s="10"/>
      <c r="C15" s="13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8"/>
      <c r="U15" s="8"/>
      <c r="V15" s="8"/>
    </row>
    <row r="16" spans="1:22" ht="13.05" customHeight="1" x14ac:dyDescent="0.2">
      <c r="A16" s="12" t="s">
        <v>37</v>
      </c>
      <c r="B16" s="10" t="s">
        <v>38</v>
      </c>
      <c r="C16" s="13">
        <v>20</v>
      </c>
      <c r="D16" s="13" t="s">
        <v>21</v>
      </c>
      <c r="E16" s="14">
        <f>B42</f>
        <v>1366.74</v>
      </c>
      <c r="F16" s="14">
        <v>541.88</v>
      </c>
      <c r="G16" s="14">
        <v>856.42</v>
      </c>
      <c r="H16" s="14">
        <v>0</v>
      </c>
      <c r="I16" s="16" t="s">
        <v>39</v>
      </c>
      <c r="J16" s="14">
        <v>475.73</v>
      </c>
      <c r="K16" s="14">
        <f t="shared" si="0"/>
        <v>3240.77</v>
      </c>
      <c r="L16" s="14">
        <f t="shared" si="1"/>
        <v>231.48357142857142</v>
      </c>
      <c r="M16" s="14">
        <f t="shared" si="2"/>
        <v>3472.2535714285714</v>
      </c>
      <c r="N16" s="14">
        <v>103.32</v>
      </c>
      <c r="O16" s="14">
        <v>2114.2399999999998</v>
      </c>
      <c r="P16" s="14">
        <f>G42</f>
        <v>843.4</v>
      </c>
      <c r="Q16" s="14">
        <v>0</v>
      </c>
      <c r="R16" s="14">
        <f>C42</f>
        <v>52.6</v>
      </c>
      <c r="S16" s="14">
        <f>H42</f>
        <v>32.47</v>
      </c>
      <c r="T16" s="8"/>
      <c r="U16" s="8"/>
      <c r="V16" s="8"/>
    </row>
    <row r="17" spans="1:22" ht="13.05" customHeight="1" x14ac:dyDescent="0.2">
      <c r="A17" s="12" t="s">
        <v>40</v>
      </c>
      <c r="B17" s="10" t="s">
        <v>41</v>
      </c>
      <c r="C17" s="13">
        <v>17</v>
      </c>
      <c r="D17" s="13" t="s">
        <v>26</v>
      </c>
      <c r="E17" s="14">
        <f>B43</f>
        <v>1181.79</v>
      </c>
      <c r="F17" s="14">
        <v>458.87</v>
      </c>
      <c r="G17" s="14">
        <v>577.01</v>
      </c>
      <c r="H17" s="14">
        <v>0</v>
      </c>
      <c r="I17" s="14"/>
      <c r="J17" s="14">
        <v>387.87</v>
      </c>
      <c r="K17" s="14">
        <f t="shared" si="0"/>
        <v>2605.54</v>
      </c>
      <c r="L17" s="14">
        <f t="shared" si="1"/>
        <v>186.11</v>
      </c>
      <c r="M17" s="14">
        <f t="shared" si="2"/>
        <v>2791.65</v>
      </c>
      <c r="N17" s="14">
        <v>81.39</v>
      </c>
      <c r="O17" s="14">
        <v>2114.2399999999998</v>
      </c>
      <c r="P17" s="14">
        <f>G43</f>
        <v>861.9</v>
      </c>
      <c r="Q17" s="14">
        <v>366.27</v>
      </c>
      <c r="R17" s="14">
        <f>C43</f>
        <v>42.9</v>
      </c>
      <c r="S17" s="14">
        <f>H43</f>
        <v>31.27</v>
      </c>
      <c r="T17" s="8"/>
      <c r="U17" s="8"/>
      <c r="V17" s="8"/>
    </row>
    <row r="18" spans="1:22" ht="13.05" customHeight="1" x14ac:dyDescent="0.2">
      <c r="A18" s="12" t="s">
        <v>42</v>
      </c>
      <c r="B18" s="10" t="s">
        <v>43</v>
      </c>
      <c r="C18" s="13">
        <v>14</v>
      </c>
      <c r="D18" s="13" t="s">
        <v>33</v>
      </c>
      <c r="E18" s="14">
        <f>B44</f>
        <v>887.32</v>
      </c>
      <c r="F18" s="14">
        <v>375.93</v>
      </c>
      <c r="G18" s="14">
        <v>484.86</v>
      </c>
      <c r="H18" s="14">
        <v>0</v>
      </c>
      <c r="I18" s="14"/>
      <c r="J18" s="14">
        <v>305.38</v>
      </c>
      <c r="K18" s="14">
        <f t="shared" si="0"/>
        <v>2053.4900000000002</v>
      </c>
      <c r="L18" s="14">
        <f t="shared" si="1"/>
        <v>146.67785714285716</v>
      </c>
      <c r="M18" s="14">
        <f t="shared" si="2"/>
        <v>2200.1678571428574</v>
      </c>
      <c r="N18" s="14">
        <v>66.569999999999993</v>
      </c>
      <c r="O18" s="14">
        <v>2114.2399999999998</v>
      </c>
      <c r="P18" s="14">
        <f>G44</f>
        <v>766.92</v>
      </c>
      <c r="Q18" s="14">
        <v>0</v>
      </c>
      <c r="R18" s="14">
        <f>$C$44</f>
        <v>32.47</v>
      </c>
      <c r="S18" s="14">
        <f>$H$44</f>
        <v>28.03</v>
      </c>
      <c r="T18" s="8"/>
      <c r="U18" s="8"/>
      <c r="V18" s="8"/>
    </row>
    <row r="19" spans="1:22" ht="13.05" customHeight="1" x14ac:dyDescent="0.2">
      <c r="A19" s="12" t="s">
        <v>44</v>
      </c>
      <c r="B19" s="10" t="s">
        <v>45</v>
      </c>
      <c r="C19" s="17">
        <v>14</v>
      </c>
      <c r="D19" s="13" t="s">
        <v>33</v>
      </c>
      <c r="E19" s="14">
        <f>B44</f>
        <v>887.32</v>
      </c>
      <c r="F19" s="14">
        <v>375.93</v>
      </c>
      <c r="G19" s="14">
        <v>484.86</v>
      </c>
      <c r="H19" s="14">
        <v>231.7</v>
      </c>
      <c r="I19" s="15"/>
      <c r="J19" s="14">
        <v>305.38</v>
      </c>
      <c r="K19" s="14">
        <f t="shared" si="0"/>
        <v>2285.19</v>
      </c>
      <c r="L19" s="14">
        <f t="shared" si="1"/>
        <v>163.22785714285715</v>
      </c>
      <c r="M19" s="14">
        <f t="shared" si="2"/>
        <v>2448.4178571428574</v>
      </c>
      <c r="N19" s="14">
        <v>66.569999999999993</v>
      </c>
      <c r="O19" s="14">
        <v>2114.2399999999998</v>
      </c>
      <c r="P19" s="14">
        <f>G44</f>
        <v>766.92</v>
      </c>
      <c r="Q19" s="14">
        <v>0</v>
      </c>
      <c r="R19" s="14">
        <f>$C$44</f>
        <v>32.47</v>
      </c>
      <c r="S19" s="14">
        <f>$H$44</f>
        <v>28.03</v>
      </c>
      <c r="T19" s="8"/>
      <c r="U19" s="8"/>
      <c r="V19" s="8"/>
    </row>
    <row r="20" spans="1:22" ht="13.05" customHeight="1" x14ac:dyDescent="0.2">
      <c r="A20" s="12" t="s">
        <v>46</v>
      </c>
      <c r="B20" s="10" t="s">
        <v>47</v>
      </c>
      <c r="C20" s="13">
        <v>15</v>
      </c>
      <c r="D20" s="13" t="s">
        <v>33</v>
      </c>
      <c r="E20" s="14">
        <f>B44</f>
        <v>887.32</v>
      </c>
      <c r="F20" s="14">
        <v>403.54</v>
      </c>
      <c r="G20" s="14">
        <v>516.54999999999995</v>
      </c>
      <c r="H20" s="14">
        <v>0</v>
      </c>
      <c r="I20" s="14"/>
      <c r="J20" s="14">
        <v>317.22000000000003</v>
      </c>
      <c r="K20" s="14">
        <f t="shared" si="0"/>
        <v>2124.63</v>
      </c>
      <c r="L20" s="14">
        <f t="shared" si="1"/>
        <v>151.75928571428574</v>
      </c>
      <c r="M20" s="14">
        <f t="shared" si="2"/>
        <v>2276.389285714286</v>
      </c>
      <c r="N20" s="14">
        <v>69.680000000000007</v>
      </c>
      <c r="O20" s="14">
        <v>2114.2399999999998</v>
      </c>
      <c r="P20" s="14">
        <f>G44</f>
        <v>766.92</v>
      </c>
      <c r="Q20" s="14">
        <v>305.26</v>
      </c>
      <c r="R20" s="14">
        <f>$C$44</f>
        <v>32.47</v>
      </c>
      <c r="S20" s="14">
        <f>$H$44</f>
        <v>28.03</v>
      </c>
      <c r="T20" s="8"/>
      <c r="U20" s="8"/>
      <c r="V20" s="8"/>
    </row>
    <row r="21" spans="1:22" ht="13.05" customHeight="1" x14ac:dyDescent="0.2">
      <c r="A21" s="12" t="s">
        <v>48</v>
      </c>
      <c r="B21" s="10" t="s">
        <v>49</v>
      </c>
      <c r="C21" s="13">
        <v>14</v>
      </c>
      <c r="D21" s="13" t="s">
        <v>35</v>
      </c>
      <c r="E21" s="14">
        <f>B45</f>
        <v>738.5</v>
      </c>
      <c r="F21" s="14">
        <v>375.93</v>
      </c>
      <c r="G21" s="14">
        <v>698.69</v>
      </c>
      <c r="H21" s="14">
        <v>0</v>
      </c>
      <c r="I21" s="14"/>
      <c r="J21" s="14">
        <v>302.43</v>
      </c>
      <c r="K21" s="14">
        <f t="shared" si="0"/>
        <v>2115.5500000000002</v>
      </c>
      <c r="L21" s="14">
        <f t="shared" si="1"/>
        <v>151.11071428571429</v>
      </c>
      <c r="M21" s="14">
        <f t="shared" si="2"/>
        <v>2266.6607142857147</v>
      </c>
      <c r="N21" s="14">
        <v>65.680000000000007</v>
      </c>
      <c r="O21" s="14">
        <v>2114.2399999999998</v>
      </c>
      <c r="P21" s="14">
        <f>G45</f>
        <v>731.77</v>
      </c>
      <c r="Q21" s="14">
        <v>274.66000000000003</v>
      </c>
      <c r="R21" s="14">
        <f>C45</f>
        <v>22.11</v>
      </c>
      <c r="S21" s="14">
        <f>H45</f>
        <v>21.87</v>
      </c>
      <c r="T21" s="8"/>
      <c r="U21" s="8"/>
      <c r="V21" s="8"/>
    </row>
    <row r="22" spans="1:22" ht="6" customHeight="1" x14ac:dyDescent="0.2">
      <c r="B22" s="10"/>
      <c r="C22" s="13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8"/>
      <c r="U22" s="8"/>
      <c r="V22" s="8"/>
    </row>
    <row r="23" spans="1:22" ht="13.05" customHeight="1" x14ac:dyDescent="0.2">
      <c r="A23" s="11" t="s">
        <v>50</v>
      </c>
      <c r="B23" s="10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8"/>
      <c r="U23" s="8"/>
      <c r="V23" s="8"/>
    </row>
    <row r="24" spans="1:22" ht="13.05" customHeight="1" x14ac:dyDescent="0.2">
      <c r="A24" s="12" t="s">
        <v>51</v>
      </c>
      <c r="B24" s="10" t="s">
        <v>52</v>
      </c>
      <c r="C24" s="13">
        <v>17</v>
      </c>
      <c r="D24" s="13" t="s">
        <v>33</v>
      </c>
      <c r="E24" s="14">
        <f>B44</f>
        <v>887.32</v>
      </c>
      <c r="F24" s="14">
        <v>458.87</v>
      </c>
      <c r="G24" s="14">
        <v>692.87</v>
      </c>
      <c r="H24" s="14">
        <v>0</v>
      </c>
      <c r="I24" s="14"/>
      <c r="J24" s="14">
        <v>352.76</v>
      </c>
      <c r="K24" s="14">
        <f t="shared" si="0"/>
        <v>2391.8199999999997</v>
      </c>
      <c r="L24" s="14">
        <f t="shared" ref="L24" si="4">(K24*2.5)/35</f>
        <v>170.84428571428569</v>
      </c>
      <c r="M24" s="14">
        <f t="shared" ref="M24" si="5">SUM(K24:L24)</f>
        <v>2562.6642857142856</v>
      </c>
      <c r="N24" s="14">
        <v>68.900000000000006</v>
      </c>
      <c r="O24" s="14">
        <v>2114.2399999999998</v>
      </c>
      <c r="P24" s="14">
        <f>G44</f>
        <v>766.92</v>
      </c>
      <c r="Q24" s="14">
        <v>0</v>
      </c>
      <c r="R24" s="14">
        <f>$C$44</f>
        <v>32.47</v>
      </c>
      <c r="S24" s="14">
        <f>$H$44</f>
        <v>28.03</v>
      </c>
      <c r="T24" s="8"/>
      <c r="U24" s="8"/>
      <c r="V24" s="8"/>
    </row>
    <row r="25" spans="1:22" ht="13.05" customHeight="1" x14ac:dyDescent="0.2">
      <c r="A25" s="12" t="s">
        <v>53</v>
      </c>
      <c r="B25" s="10" t="s">
        <v>54</v>
      </c>
      <c r="C25" s="13">
        <v>15</v>
      </c>
      <c r="D25" s="13" t="s">
        <v>33</v>
      </c>
      <c r="E25" s="14">
        <f>B44</f>
        <v>887.32</v>
      </c>
      <c r="F25" s="14">
        <v>403.54</v>
      </c>
      <c r="G25" s="14">
        <v>617.39</v>
      </c>
      <c r="H25" s="14">
        <v>0</v>
      </c>
      <c r="I25" s="14"/>
      <c r="J25" s="14">
        <v>327.73</v>
      </c>
      <c r="K25" s="14">
        <f t="shared" si="0"/>
        <v>2235.98</v>
      </c>
      <c r="L25" s="14">
        <f t="shared" si="1"/>
        <v>159.71285714285713</v>
      </c>
      <c r="M25" s="14">
        <f t="shared" si="2"/>
        <v>2395.6928571428571</v>
      </c>
      <c r="N25" s="14">
        <v>67.13</v>
      </c>
      <c r="O25" s="14">
        <v>2114.2399999999998</v>
      </c>
      <c r="P25" s="14">
        <f>G44</f>
        <v>766.92</v>
      </c>
      <c r="Q25" s="14">
        <v>0</v>
      </c>
      <c r="R25" s="14">
        <f>$C$44</f>
        <v>32.47</v>
      </c>
      <c r="S25" s="14">
        <f>$H$44</f>
        <v>28.03</v>
      </c>
      <c r="T25" s="8"/>
      <c r="U25" s="8"/>
      <c r="V25" s="8"/>
    </row>
    <row r="26" spans="1:22" ht="13.05" customHeight="1" x14ac:dyDescent="0.2">
      <c r="A26" s="12" t="s">
        <v>55</v>
      </c>
      <c r="B26" s="10" t="s">
        <v>56</v>
      </c>
      <c r="C26" s="13">
        <v>12</v>
      </c>
      <c r="D26" s="13" t="s">
        <v>35</v>
      </c>
      <c r="E26" s="14">
        <f>B45</f>
        <v>738.5</v>
      </c>
      <c r="F26" s="14">
        <v>320.54000000000002</v>
      </c>
      <c r="G26" s="14">
        <v>410.59</v>
      </c>
      <c r="H26" s="14">
        <v>0</v>
      </c>
      <c r="I26" s="14"/>
      <c r="J26" s="14">
        <v>255.24</v>
      </c>
      <c r="K26" s="14">
        <f t="shared" si="0"/>
        <v>1724.87</v>
      </c>
      <c r="L26" s="14">
        <f t="shared" si="1"/>
        <v>123.20499999999998</v>
      </c>
      <c r="M26" s="14">
        <f t="shared" si="2"/>
        <v>1848.0749999999998</v>
      </c>
      <c r="N26" s="14">
        <v>57.87</v>
      </c>
      <c r="O26" s="14">
        <v>2114.2399999999998</v>
      </c>
      <c r="P26" s="14">
        <f>G45</f>
        <v>731.77</v>
      </c>
      <c r="Q26" s="14">
        <v>0</v>
      </c>
      <c r="R26" s="14">
        <f>C45</f>
        <v>22.11</v>
      </c>
      <c r="S26" s="14">
        <f>H45</f>
        <v>21.87</v>
      </c>
      <c r="T26" s="8"/>
      <c r="U26" s="8"/>
      <c r="V26" s="8"/>
    </row>
    <row r="27" spans="1:22" ht="13.05" customHeight="1" x14ac:dyDescent="0.2">
      <c r="A27" s="12" t="s">
        <v>57</v>
      </c>
      <c r="B27" s="10" t="s">
        <v>58</v>
      </c>
      <c r="C27" s="13">
        <v>12</v>
      </c>
      <c r="D27" s="13" t="s">
        <v>35</v>
      </c>
      <c r="E27" s="14">
        <f>B45</f>
        <v>738.5</v>
      </c>
      <c r="F27" s="14">
        <v>320.54000000000002</v>
      </c>
      <c r="G27" s="14">
        <v>410.59</v>
      </c>
      <c r="H27" s="14">
        <v>61.76</v>
      </c>
      <c r="I27" s="14"/>
      <c r="J27" s="14">
        <v>255.24</v>
      </c>
      <c r="K27" s="14">
        <f t="shared" si="0"/>
        <v>1786.6299999999999</v>
      </c>
      <c r="L27" s="14">
        <f t="shared" si="1"/>
        <v>127.61642857142857</v>
      </c>
      <c r="M27" s="14">
        <f t="shared" ref="M27" si="6">K27+L27</f>
        <v>1914.2464285714284</v>
      </c>
      <c r="N27" s="14">
        <v>57.87</v>
      </c>
      <c r="O27" s="14">
        <v>2114.2399999999998</v>
      </c>
      <c r="P27" s="14">
        <f>G45</f>
        <v>731.77</v>
      </c>
      <c r="Q27" s="14">
        <v>0</v>
      </c>
      <c r="R27" s="14">
        <f>C45</f>
        <v>22.11</v>
      </c>
      <c r="S27" s="14">
        <f>H45</f>
        <v>21.87</v>
      </c>
      <c r="T27" s="8"/>
      <c r="U27" s="8"/>
      <c r="V27" s="8"/>
    </row>
    <row r="28" spans="1:22" ht="4.5" customHeight="1" x14ac:dyDescent="0.2">
      <c r="B28" s="10"/>
      <c r="C28" s="13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8"/>
      <c r="U28" s="8"/>
      <c r="V28" s="8"/>
    </row>
    <row r="29" spans="1:22" ht="13.05" customHeight="1" x14ac:dyDescent="0.2">
      <c r="A29" s="11" t="s">
        <v>59</v>
      </c>
      <c r="B29" s="10"/>
      <c r="C29" s="13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8"/>
      <c r="U29" s="8"/>
      <c r="V29" s="8"/>
    </row>
    <row r="30" spans="1:22" ht="13.05" customHeight="1" x14ac:dyDescent="0.2">
      <c r="A30" s="12" t="s">
        <v>60</v>
      </c>
      <c r="B30" s="18" t="s">
        <v>88</v>
      </c>
      <c r="C30" s="19">
        <v>14</v>
      </c>
      <c r="D30" s="19" t="s">
        <v>33</v>
      </c>
      <c r="E30" s="14">
        <f>B44</f>
        <v>887.32</v>
      </c>
      <c r="F30" s="14">
        <v>375.93</v>
      </c>
      <c r="G30" s="14">
        <v>479.88</v>
      </c>
      <c r="H30" s="14">
        <v>231.7</v>
      </c>
      <c r="I30" s="15"/>
      <c r="J30" s="14">
        <v>312.82</v>
      </c>
      <c r="K30" s="14">
        <f t="shared" si="0"/>
        <v>2287.65</v>
      </c>
      <c r="L30" s="14">
        <f t="shared" si="1"/>
        <v>163.40357142857144</v>
      </c>
      <c r="M30" s="14">
        <f t="shared" si="2"/>
        <v>2451.0535714285716</v>
      </c>
      <c r="N30" s="14">
        <v>67.47</v>
      </c>
      <c r="O30" s="14">
        <v>2114.2399999999998</v>
      </c>
      <c r="P30" s="14">
        <f>G44</f>
        <v>766.92</v>
      </c>
      <c r="Q30" s="14">
        <v>0</v>
      </c>
      <c r="R30" s="14">
        <f>C44</f>
        <v>32.47</v>
      </c>
      <c r="S30" s="14">
        <f>H44</f>
        <v>28.03</v>
      </c>
      <c r="T30" s="8"/>
      <c r="U30" s="8"/>
      <c r="V30" s="8"/>
    </row>
    <row r="31" spans="1:22" ht="13.05" customHeight="1" x14ac:dyDescent="0.2">
      <c r="A31" s="12" t="s">
        <v>61</v>
      </c>
      <c r="B31" s="18" t="s">
        <v>91</v>
      </c>
      <c r="C31" s="19">
        <v>12</v>
      </c>
      <c r="D31" s="19" t="s">
        <v>35</v>
      </c>
      <c r="E31" s="14">
        <f>B45</f>
        <v>738.5</v>
      </c>
      <c r="F31" s="14">
        <v>320.54000000000002</v>
      </c>
      <c r="G31" s="14">
        <v>416.89</v>
      </c>
      <c r="H31" s="14">
        <v>137.28</v>
      </c>
      <c r="I31" s="15"/>
      <c r="J31" s="14">
        <v>266.41000000000003</v>
      </c>
      <c r="K31" s="14">
        <f t="shared" si="0"/>
        <v>1879.62</v>
      </c>
      <c r="L31" s="14">
        <f t="shared" si="1"/>
        <v>134.2585714285714</v>
      </c>
      <c r="M31" s="14">
        <f t="shared" si="2"/>
        <v>2013.8785714285714</v>
      </c>
      <c r="N31" s="14">
        <v>59.22</v>
      </c>
      <c r="O31" s="14">
        <v>2114.2399999999998</v>
      </c>
      <c r="P31" s="14">
        <f t="shared" ref="P31" si="7">G45</f>
        <v>731.77</v>
      </c>
      <c r="Q31" s="14">
        <v>0</v>
      </c>
      <c r="R31" s="14">
        <f>C45</f>
        <v>22.11</v>
      </c>
      <c r="S31" s="14">
        <f>H45</f>
        <v>21.87</v>
      </c>
      <c r="T31" s="8"/>
      <c r="U31" s="8"/>
      <c r="V31" s="8"/>
    </row>
    <row r="32" spans="1:22" ht="13.05" customHeight="1" x14ac:dyDescent="0.2">
      <c r="A32" s="12" t="s">
        <v>62</v>
      </c>
      <c r="B32" s="10" t="s">
        <v>63</v>
      </c>
      <c r="C32" s="13">
        <v>12</v>
      </c>
      <c r="D32" s="13" t="s">
        <v>35</v>
      </c>
      <c r="E32" s="14">
        <f>B45</f>
        <v>738.5</v>
      </c>
      <c r="F32" s="14">
        <v>320.54000000000002</v>
      </c>
      <c r="G32" s="14">
        <v>415.61</v>
      </c>
      <c r="H32" s="14">
        <v>80.62</v>
      </c>
      <c r="I32" s="15"/>
      <c r="J32" s="14">
        <v>263.70999999999998</v>
      </c>
      <c r="K32" s="14">
        <f t="shared" si="0"/>
        <v>1818.98</v>
      </c>
      <c r="L32" s="14">
        <f t="shared" si="1"/>
        <v>129.92714285714285</v>
      </c>
      <c r="M32" s="14">
        <f t="shared" si="2"/>
        <v>1948.9071428571428</v>
      </c>
      <c r="N32" s="14">
        <v>58.89</v>
      </c>
      <c r="O32" s="14">
        <v>2114.2399999999998</v>
      </c>
      <c r="P32" s="14">
        <f>G45</f>
        <v>731.77</v>
      </c>
      <c r="Q32" s="14">
        <v>0</v>
      </c>
      <c r="R32" s="14">
        <f>C45</f>
        <v>22.11</v>
      </c>
      <c r="S32" s="14">
        <f>H45</f>
        <v>21.87</v>
      </c>
      <c r="T32" s="8"/>
      <c r="U32" s="8"/>
      <c r="V32" s="8"/>
    </row>
    <row r="33" spans="1:22" ht="13.05" customHeight="1" x14ac:dyDescent="0.2">
      <c r="A33" s="12" t="s">
        <v>64</v>
      </c>
      <c r="B33" s="10" t="s">
        <v>89</v>
      </c>
      <c r="C33" s="13">
        <v>12</v>
      </c>
      <c r="D33" s="13" t="s">
        <v>35</v>
      </c>
      <c r="E33" s="14">
        <f>B45</f>
        <v>738.5</v>
      </c>
      <c r="F33" s="14">
        <v>320.54000000000002</v>
      </c>
      <c r="G33" s="14">
        <v>415.61</v>
      </c>
      <c r="H33" s="14">
        <v>231.7</v>
      </c>
      <c r="I33" s="15"/>
      <c r="J33" s="14">
        <v>263.72000000000003</v>
      </c>
      <c r="K33" s="14">
        <f t="shared" si="0"/>
        <v>1970.0700000000002</v>
      </c>
      <c r="L33" s="14">
        <f t="shared" si="1"/>
        <v>140.71928571428572</v>
      </c>
      <c r="M33" s="14">
        <f t="shared" si="2"/>
        <v>2110.7892857142861</v>
      </c>
      <c r="N33" s="14">
        <v>58.89</v>
      </c>
      <c r="O33" s="14">
        <v>2114.2399999999998</v>
      </c>
      <c r="P33" s="14">
        <f>G45</f>
        <v>731.77</v>
      </c>
      <c r="Q33" s="14">
        <v>0</v>
      </c>
      <c r="R33" s="14">
        <f>C45</f>
        <v>22.11</v>
      </c>
      <c r="S33" s="14">
        <f>H45</f>
        <v>21.87</v>
      </c>
      <c r="T33" s="8"/>
      <c r="U33" s="8"/>
      <c r="V33" s="8"/>
    </row>
    <row r="34" spans="1:22" ht="13.05" customHeight="1" x14ac:dyDescent="0.2">
      <c r="A34" s="12" t="s">
        <v>65</v>
      </c>
      <c r="B34" s="10" t="s">
        <v>90</v>
      </c>
      <c r="C34" s="13">
        <v>8</v>
      </c>
      <c r="D34" s="13" t="s">
        <v>66</v>
      </c>
      <c r="E34" s="14">
        <f>B46</f>
        <v>675.93</v>
      </c>
      <c r="F34" s="14">
        <v>237.53</v>
      </c>
      <c r="G34" s="14">
        <v>402.15</v>
      </c>
      <c r="H34" s="14">
        <v>156.16</v>
      </c>
      <c r="I34" s="15"/>
      <c r="J34" s="14">
        <v>226.67</v>
      </c>
      <c r="K34" s="14">
        <f t="shared" si="0"/>
        <v>1698.44</v>
      </c>
      <c r="L34" s="14">
        <f t="shared" si="1"/>
        <v>121.31714285714287</v>
      </c>
      <c r="M34" s="14">
        <f t="shared" si="2"/>
        <v>1819.757142857143</v>
      </c>
      <c r="N34" s="14">
        <v>55.87</v>
      </c>
      <c r="O34" s="14">
        <v>2114.2399999999998</v>
      </c>
      <c r="P34" s="14">
        <f>G46</f>
        <v>675.93</v>
      </c>
      <c r="Q34" s="14">
        <v>0</v>
      </c>
      <c r="R34" s="14">
        <f>C46</f>
        <v>16.649999999999999</v>
      </c>
      <c r="S34" s="14">
        <f>H46</f>
        <v>16.649999999999999</v>
      </c>
      <c r="T34" s="8"/>
      <c r="U34" s="8"/>
      <c r="V34" s="8"/>
    </row>
    <row r="35" spans="1:22" ht="7.5" customHeight="1" x14ac:dyDescent="0.2">
      <c r="B35" s="10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8"/>
      <c r="U35" s="8"/>
      <c r="V35" s="8"/>
    </row>
    <row r="36" spans="1:22" ht="15" customHeight="1" x14ac:dyDescent="0.2">
      <c r="A36" s="11" t="s">
        <v>67</v>
      </c>
      <c r="B36" s="10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8"/>
      <c r="U36" s="8"/>
      <c r="V36" s="8"/>
    </row>
    <row r="37" spans="1:22" ht="13.05" customHeight="1" x14ac:dyDescent="0.2">
      <c r="A37" s="12" t="s">
        <v>68</v>
      </c>
      <c r="B37" s="10" t="s">
        <v>69</v>
      </c>
      <c r="C37" s="13">
        <v>8</v>
      </c>
      <c r="D37" s="13" t="s">
        <v>66</v>
      </c>
      <c r="E37" s="14">
        <f>B46</f>
        <v>675.93</v>
      </c>
      <c r="F37" s="14">
        <v>237.53</v>
      </c>
      <c r="G37" s="14">
        <v>395.38</v>
      </c>
      <c r="H37" s="14">
        <v>61.76</v>
      </c>
      <c r="I37" s="15"/>
      <c r="J37" s="14">
        <v>223.02</v>
      </c>
      <c r="K37" s="14">
        <f t="shared" si="0"/>
        <v>1593.62</v>
      </c>
      <c r="L37" s="14">
        <f t="shared" si="1"/>
        <v>113.83</v>
      </c>
      <c r="M37" s="14">
        <f t="shared" si="2"/>
        <v>1707.4499999999998</v>
      </c>
      <c r="N37" s="14">
        <v>53.96</v>
      </c>
      <c r="O37" s="14">
        <v>2114.2399999999998</v>
      </c>
      <c r="P37" s="14">
        <f>G46</f>
        <v>675.93</v>
      </c>
      <c r="Q37" s="14">
        <v>0</v>
      </c>
      <c r="R37" s="14">
        <f>C46</f>
        <v>16.649999999999999</v>
      </c>
      <c r="S37" s="14">
        <f>H46</f>
        <v>16.649999999999999</v>
      </c>
      <c r="T37" s="8"/>
      <c r="U37" s="8"/>
      <c r="V37" s="8"/>
    </row>
    <row r="38" spans="1:22" ht="13.05" customHeight="1" x14ac:dyDescent="0.2">
      <c r="A38" s="20"/>
      <c r="B38" s="10"/>
      <c r="C38" s="13"/>
      <c r="D38" s="13"/>
      <c r="E38" s="14"/>
      <c r="F38" s="14"/>
      <c r="G38" s="14"/>
      <c r="H38" s="14"/>
      <c r="I38" s="15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8"/>
      <c r="U38" s="8"/>
      <c r="V38" s="8"/>
    </row>
    <row r="39" spans="1:22" ht="13.05" customHeight="1" x14ac:dyDescent="0.2">
      <c r="T39" s="8"/>
      <c r="U39" s="8"/>
      <c r="V39" s="8"/>
    </row>
    <row r="40" spans="1:22" ht="13.5" customHeight="1" x14ac:dyDescent="0.2">
      <c r="F40" s="37" t="s">
        <v>70</v>
      </c>
      <c r="G40" s="37"/>
      <c r="H40" s="37"/>
      <c r="J40" s="38" t="s">
        <v>71</v>
      </c>
      <c r="K40" s="38"/>
      <c r="L40" s="38"/>
      <c r="M40" s="38"/>
      <c r="N40" s="2"/>
      <c r="O40" s="2"/>
      <c r="P40" s="21"/>
    </row>
    <row r="41" spans="1:22" ht="35.25" customHeight="1" x14ac:dyDescent="0.2">
      <c r="A41" s="22"/>
      <c r="B41" s="22" t="s">
        <v>72</v>
      </c>
      <c r="C41" s="22" t="s">
        <v>73</v>
      </c>
      <c r="F41" s="23"/>
      <c r="G41" s="23" t="s">
        <v>72</v>
      </c>
      <c r="H41" s="23" t="s">
        <v>73</v>
      </c>
      <c r="J41" s="24"/>
      <c r="K41" s="23" t="s">
        <v>74</v>
      </c>
      <c r="L41" s="25" t="s">
        <v>75</v>
      </c>
      <c r="M41" s="23" t="s">
        <v>76</v>
      </c>
      <c r="P41" s="39" t="s">
        <v>77</v>
      </c>
      <c r="Q41" s="39"/>
    </row>
    <row r="42" spans="1:22" ht="14.25" customHeight="1" x14ac:dyDescent="0.2">
      <c r="A42" s="26" t="s">
        <v>78</v>
      </c>
      <c r="B42" s="27">
        <v>1366.74</v>
      </c>
      <c r="C42" s="27">
        <v>52.6</v>
      </c>
      <c r="F42" s="26" t="s">
        <v>78</v>
      </c>
      <c r="G42" s="27">
        <v>843.4</v>
      </c>
      <c r="H42" s="27">
        <v>32.47</v>
      </c>
      <c r="J42" s="28" t="s">
        <v>79</v>
      </c>
      <c r="K42" s="27">
        <v>64.58</v>
      </c>
      <c r="L42" s="29">
        <v>96.85</v>
      </c>
      <c r="M42" s="27">
        <v>35.229999999999997</v>
      </c>
      <c r="P42" s="40">
        <v>80.63</v>
      </c>
      <c r="Q42" s="40"/>
    </row>
    <row r="43" spans="1:22" ht="13.05" customHeight="1" x14ac:dyDescent="0.2">
      <c r="A43" s="26" t="s">
        <v>80</v>
      </c>
      <c r="B43" s="27">
        <v>1181.79</v>
      </c>
      <c r="C43" s="27">
        <v>42.9</v>
      </c>
      <c r="F43" s="26" t="s">
        <v>80</v>
      </c>
      <c r="G43" s="27">
        <v>861.9</v>
      </c>
      <c r="H43" s="27">
        <v>31.27</v>
      </c>
      <c r="J43" s="28" t="s">
        <v>81</v>
      </c>
      <c r="K43" s="27">
        <v>80.73</v>
      </c>
      <c r="L43" s="29">
        <v>121.07</v>
      </c>
      <c r="M43" s="27">
        <v>44.04</v>
      </c>
    </row>
    <row r="44" spans="1:22" ht="13.05" customHeight="1" x14ac:dyDescent="0.2">
      <c r="A44" s="26" t="s">
        <v>82</v>
      </c>
      <c r="B44" s="27">
        <v>887.32</v>
      </c>
      <c r="C44" s="27">
        <v>32.47</v>
      </c>
      <c r="F44" s="26" t="s">
        <v>82</v>
      </c>
      <c r="G44" s="27">
        <v>766.92</v>
      </c>
      <c r="H44" s="27">
        <v>28.03</v>
      </c>
      <c r="J44" s="41" t="s">
        <v>83</v>
      </c>
      <c r="K44" s="41"/>
      <c r="L44" s="41"/>
      <c r="M44" s="41"/>
    </row>
    <row r="45" spans="1:22" ht="13.05" customHeight="1" x14ac:dyDescent="0.2">
      <c r="A45" s="26" t="s">
        <v>84</v>
      </c>
      <c r="B45" s="27">
        <v>738.5</v>
      </c>
      <c r="C45" s="27">
        <v>22.11</v>
      </c>
      <c r="F45" s="26" t="s">
        <v>84</v>
      </c>
      <c r="G45" s="27">
        <v>731.77</v>
      </c>
      <c r="H45" s="27">
        <v>21.87</v>
      </c>
      <c r="M45" s="10"/>
      <c r="N45" s="2"/>
      <c r="O45" s="2"/>
      <c r="S45" s="10"/>
    </row>
    <row r="46" spans="1:22" ht="13.05" customHeight="1" x14ac:dyDescent="0.2">
      <c r="A46" s="26" t="s">
        <v>85</v>
      </c>
      <c r="B46" s="27">
        <v>675.93</v>
      </c>
      <c r="C46" s="27">
        <v>16.649999999999999</v>
      </c>
      <c r="F46" s="26" t="s">
        <v>85</v>
      </c>
      <c r="G46" s="27">
        <v>675.93</v>
      </c>
      <c r="H46" s="27">
        <v>16.649999999999999</v>
      </c>
    </row>
    <row r="47" spans="1:22" ht="13.05" customHeight="1" x14ac:dyDescent="0.2">
      <c r="A47" s="35"/>
      <c r="B47" s="35"/>
      <c r="C47" s="35"/>
      <c r="D47" s="30"/>
      <c r="E47" s="30"/>
      <c r="F47" s="30"/>
      <c r="G47" s="30"/>
      <c r="H47" s="30"/>
      <c r="I47" s="30"/>
      <c r="J47" s="30"/>
      <c r="K47" s="30"/>
      <c r="L47" s="31"/>
      <c r="M47" s="31"/>
      <c r="N47" s="31"/>
      <c r="O47" s="31"/>
      <c r="P47" s="31"/>
      <c r="Q47" s="31"/>
      <c r="R47" s="31"/>
      <c r="S47" s="32"/>
    </row>
    <row r="48" spans="1:22" s="32" customFormat="1" x14ac:dyDescent="0.2">
      <c r="A48" s="33" t="s">
        <v>86</v>
      </c>
      <c r="B48" s="33"/>
      <c r="C48" s="33"/>
      <c r="D48" s="33" t="s">
        <v>87</v>
      </c>
      <c r="E48" s="33"/>
      <c r="F48" s="33"/>
      <c r="G48" s="33"/>
      <c r="H48" s="33"/>
      <c r="I48" s="33"/>
      <c r="J48" s="33"/>
      <c r="K48" s="33"/>
      <c r="L48" s="33"/>
      <c r="M48" s="33"/>
      <c r="N48" s="34"/>
      <c r="O48" s="34"/>
      <c r="P48" s="33"/>
      <c r="Q48" s="33"/>
      <c r="R48" s="33"/>
      <c r="S48" s="33"/>
    </row>
    <row r="49" spans="1:19" s="33" customForma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0"/>
      <c r="O49" s="10"/>
      <c r="P49" s="2"/>
      <c r="Q49" s="2"/>
      <c r="R49" s="2"/>
      <c r="S49" s="2"/>
    </row>
    <row r="50" spans="1:19" x14ac:dyDescent="0.2">
      <c r="N50" s="2"/>
      <c r="O50" s="2"/>
    </row>
    <row r="51" spans="1:19" x14ac:dyDescent="0.2">
      <c r="N51" s="2"/>
      <c r="O51" s="2"/>
    </row>
    <row r="52" spans="1:19" x14ac:dyDescent="0.2">
      <c r="N52" s="2"/>
      <c r="O52" s="2"/>
    </row>
    <row r="53" spans="1:19" x14ac:dyDescent="0.2">
      <c r="N53" s="2"/>
      <c r="O53" s="2"/>
    </row>
  </sheetData>
  <mergeCells count="7">
    <mergeCell ref="A47:C47"/>
    <mergeCell ref="A1:J1"/>
    <mergeCell ref="F40:H40"/>
    <mergeCell ref="J40:M40"/>
    <mergeCell ref="P41:Q41"/>
    <mergeCell ref="P42:Q42"/>
    <mergeCell ref="J44:M44"/>
  </mergeCells>
  <pageMargins left="0.11811023622047245" right="0.11811023622047245" top="0.15748031496062992" bottom="0.15748031496062992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 + 2,5%  CG 10-02-26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Virgínia Montilla</dc:creator>
  <cp:lastModifiedBy>Angels Farré</cp:lastModifiedBy>
  <dcterms:created xsi:type="dcterms:W3CDTF">2026-01-28T07:27:11Z</dcterms:created>
  <dcterms:modified xsi:type="dcterms:W3CDTF">2026-02-23T08:59:07Z</dcterms:modified>
</cp:coreProperties>
</file>