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bernado\Desktop\TRANSPARÈNCIA\JUNY 26\"/>
    </mc:Choice>
  </mc:AlternateContent>
  <bookViews>
    <workbookView xWindow="-120" yWindow="-120" windowWidth="29040" windowHeight="15720"/>
  </bookViews>
  <sheets>
    <sheet name="EX. 1T 2026" sheetId="2" r:id="rId1"/>
  </sheets>
  <definedNames>
    <definedName name="_xlnm.Print_Area" localSheetId="0">'EX. 1T 2026'!$A$1:$K$95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2" l="1"/>
  <c r="H74" i="2"/>
  <c r="D74" i="2"/>
  <c r="J77" i="2"/>
  <c r="F65" i="2"/>
  <c r="H65" i="2"/>
  <c r="D65" i="2"/>
  <c r="J58" i="2"/>
  <c r="J59" i="2"/>
  <c r="J60" i="2"/>
  <c r="F57" i="2"/>
  <c r="H57" i="2"/>
  <c r="D57" i="2"/>
  <c r="J39" i="2"/>
  <c r="J40" i="2"/>
  <c r="J41" i="2"/>
  <c r="J43" i="2"/>
  <c r="J44" i="2"/>
  <c r="J45" i="2"/>
  <c r="J46" i="2"/>
  <c r="J47" i="2"/>
  <c r="J51" i="2"/>
  <c r="J38" i="2"/>
  <c r="J32" i="2"/>
  <c r="F35" i="2"/>
  <c r="D35" i="2"/>
  <c r="H51" i="2"/>
  <c r="H50" i="2"/>
  <c r="H49" i="2"/>
  <c r="H44" i="2"/>
  <c r="H45" i="2"/>
  <c r="H46" i="2"/>
  <c r="H47" i="2"/>
  <c r="H43" i="2"/>
  <c r="F17" i="2"/>
  <c r="H17" i="2"/>
  <c r="H22" i="2"/>
  <c r="F13" i="2"/>
  <c r="H13" i="2"/>
  <c r="F22" i="2"/>
  <c r="D31" i="2"/>
  <c r="J31" i="2" s="1"/>
  <c r="D17" i="2"/>
  <c r="D13" i="2"/>
  <c r="D22" i="2"/>
  <c r="J65" i="2" l="1"/>
  <c r="J74" i="2"/>
  <c r="J22" i="2"/>
  <c r="J13" i="2"/>
  <c r="J35" i="2"/>
  <c r="J17" i="2"/>
  <c r="J57" i="2"/>
  <c r="H35" i="2"/>
  <c r="D12" i="2"/>
</calcChain>
</file>

<file path=xl/sharedStrings.xml><?xml version="1.0" encoding="utf-8"?>
<sst xmlns="http://schemas.openxmlformats.org/spreadsheetml/2006/main" count="69" uniqueCount="69">
  <si>
    <t>Vendes Rotació</t>
  </si>
  <si>
    <t>Vendes Abonaments</t>
  </si>
  <si>
    <t>Vendes Bonos</t>
  </si>
  <si>
    <t>Vendes Casernes Propietaris.</t>
  </si>
  <si>
    <t>Quota Manteniment Casernes</t>
  </si>
  <si>
    <t>Vendes. Aparcament RENFE</t>
  </si>
  <si>
    <t>Vendes Aparcament Lleida</t>
  </si>
  <si>
    <t>Vendes Aparcament Monestir</t>
  </si>
  <si>
    <t>Vendes Aparcament Cicloestació</t>
  </si>
  <si>
    <t>Vendes Multes</t>
  </si>
  <si>
    <t>Venda. Parquímetres Zona Blava</t>
  </si>
  <si>
    <t>Venda. Parquímetres zona Verda</t>
  </si>
  <si>
    <t>Subvencions, donacions i llegats</t>
  </si>
  <si>
    <t>Vendes recàrrega electrica</t>
  </si>
  <si>
    <t>ALTRES INGRESSOS</t>
  </si>
  <si>
    <t>Públicitat</t>
  </si>
  <si>
    <t>DESPESES GENERALS</t>
  </si>
  <si>
    <t>Compra de Mercaderías</t>
  </si>
  <si>
    <t>Compres d´altres aprovisionaments</t>
  </si>
  <si>
    <t>Serveis Tècnics</t>
  </si>
  <si>
    <t>Arrendament i cànons</t>
  </si>
  <si>
    <t>Reparació i conservació</t>
  </si>
  <si>
    <t>Serveis Professionals independents</t>
  </si>
  <si>
    <t>Transportes</t>
  </si>
  <si>
    <t>Primes d´assegurances</t>
  </si>
  <si>
    <t>Serveis Bancaris</t>
  </si>
  <si>
    <t>Publicitat,propaganda i relaci</t>
  </si>
  <si>
    <t>Subministres</t>
  </si>
  <si>
    <t>Altres Serveis</t>
  </si>
  <si>
    <t>Impuestos sobre Beneficios</t>
  </si>
  <si>
    <t>Otros Tributos</t>
  </si>
  <si>
    <t>Pèrdues de credits incobrables</t>
  </si>
  <si>
    <t>Altres pèrdues gestió</t>
  </si>
  <si>
    <t>Pèrdues procedents de l´immob</t>
  </si>
  <si>
    <t>Provisions</t>
  </si>
  <si>
    <t>Reversio perdua crédit</t>
  </si>
  <si>
    <t>DESPESES PERSONAL</t>
  </si>
  <si>
    <t>Sueldos y Salarios</t>
  </si>
  <si>
    <t>Seg. Social a cargo Empresa</t>
  </si>
  <si>
    <t>Altres Desp socials Uniformes</t>
  </si>
  <si>
    <t>TOTAL DESPESES EXPLOTACIÓ</t>
  </si>
  <si>
    <t>RESULTAT BRUT DE L´EXPLOTACIÓ</t>
  </si>
  <si>
    <t>AMORTITZACIONS</t>
  </si>
  <si>
    <t>Dot amortitz inmob. intangible</t>
  </si>
  <si>
    <t>Dotació Amortització immob mat</t>
  </si>
  <si>
    <t>Dotació Amortització inv inmob</t>
  </si>
  <si>
    <t>RESULTAT NET DE L´EXPLOTACIÓ</t>
  </si>
  <si>
    <t>RESULTAT FINANCER</t>
  </si>
  <si>
    <t>Altres ingressos financers</t>
  </si>
  <si>
    <t>Desp financeres leasing</t>
  </si>
  <si>
    <t>Despeses Financeres Impagats</t>
  </si>
  <si>
    <t>INGRESSOS EXTRAORDINARIS</t>
  </si>
  <si>
    <t>Ingressos Extraordinaris</t>
  </si>
  <si>
    <t>DESPESES EXTRAORDINARIES</t>
  </si>
  <si>
    <t>BENEFICI(+)/PERDUA(-)</t>
  </si>
  <si>
    <t>CASH FLOW ECONÒMIC</t>
  </si>
  <si>
    <t>Variació (%)</t>
  </si>
  <si>
    <t>Ingressos Serveis</t>
  </si>
  <si>
    <t>Ingressos Variables</t>
  </si>
  <si>
    <t>Ingressos Abonaments</t>
  </si>
  <si>
    <t>INGRESSOS EXPLOTACIÓ</t>
  </si>
  <si>
    <t xml:space="preserve">TOTAL INGRESSOS </t>
  </si>
  <si>
    <t>Pressupost 2026 1e Trimestre</t>
  </si>
  <si>
    <t>Despeses Extraordinàries</t>
  </si>
  <si>
    <t>INGRESSOS FINANCERS</t>
  </si>
  <si>
    <t>DESPESES FINANCERES</t>
  </si>
  <si>
    <t>Resultats 2026         1e Trimestre</t>
  </si>
  <si>
    <t xml:space="preserve">Dferència (€) </t>
  </si>
  <si>
    <t>EXECUCIÓ PRESSUPOSTÀRIA 1È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</si>
</sst>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Abadi"/>
      <family val="2"/>
    </font>
    <font>
      <sz val="11"/>
      <name val="Abadi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0" fillId="2" borderId="3" xfId="0" applyFill="1" applyBorder="1"/>
    <xf numFmtId="0" fontId="1" fillId="2" borderId="0" xfId="0" applyFont="1" applyFill="1"/>
    <xf numFmtId="4" fontId="1" fillId="2" borderId="0" xfId="0" applyNumberFormat="1" applyFont="1" applyFill="1" applyAlignment="1">
      <alignment horizontal="center"/>
    </xf>
    <xf numFmtId="9" fontId="1" fillId="2" borderId="0" xfId="1" applyFont="1" applyFill="1" applyBorder="1" applyAlignment="1">
      <alignment horizontal="center"/>
    </xf>
    <xf numFmtId="0" fontId="0" fillId="2" borderId="0" xfId="0" applyFont="1" applyFill="1" applyAlignment="1">
      <alignment horizontal="left" indent="1"/>
    </xf>
    <xf numFmtId="9" fontId="2" fillId="2" borderId="0" xfId="1" applyFont="1" applyFill="1" applyBorder="1" applyAlignment="1">
      <alignment horizontal="center"/>
    </xf>
    <xf numFmtId="0" fontId="0" fillId="2" borderId="0" xfId="0" applyFont="1" applyFill="1" applyAlignment="1">
      <alignment horizontal="left" indent="2"/>
    </xf>
    <xf numFmtId="9" fontId="0" fillId="2" borderId="0" xfId="1" applyFont="1" applyFill="1" applyAlignment="1">
      <alignment horizontal="center"/>
    </xf>
    <xf numFmtId="0" fontId="0" fillId="2" borderId="0" xfId="0" applyFill="1" applyAlignment="1">
      <alignment horizontal="left" indent="4"/>
    </xf>
    <xf numFmtId="0" fontId="0" fillId="2" borderId="0" xfId="0" applyFill="1" applyAlignment="1">
      <alignment horizontal="left" indent="2"/>
    </xf>
    <xf numFmtId="9" fontId="2" fillId="2" borderId="0" xfId="1" applyFont="1" applyFill="1" applyAlignment="1">
      <alignment horizontal="center"/>
    </xf>
    <xf numFmtId="9" fontId="1" fillId="2" borderId="0" xfId="1" applyFont="1" applyFill="1" applyAlignment="1">
      <alignment horizontal="center"/>
    </xf>
    <xf numFmtId="0" fontId="1" fillId="2" borderId="2" xfId="0" applyFont="1" applyFill="1" applyBorder="1"/>
    <xf numFmtId="9" fontId="1" fillId="2" borderId="2" xfId="1" applyFont="1" applyFill="1" applyBorder="1" applyAlignment="1">
      <alignment horizontal="center"/>
    </xf>
    <xf numFmtId="0" fontId="0" fillId="2" borderId="0" xfId="0" applyFill="1" applyAlignment="1">
      <alignment horizontal="left" indent="1"/>
    </xf>
    <xf numFmtId="0" fontId="0" fillId="2" borderId="0" xfId="0" applyFont="1" applyFill="1" applyBorder="1" applyAlignment="1">
      <alignment horizontal="left" indent="1"/>
    </xf>
    <xf numFmtId="0" fontId="3" fillId="2" borderId="0" xfId="0" applyFont="1" applyFill="1"/>
    <xf numFmtId="4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164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9" fontId="1" fillId="2" borderId="4" xfId="1" applyFont="1" applyFill="1" applyBorder="1" applyAlignment="1">
      <alignment horizontal="center"/>
    </xf>
    <xf numFmtId="0" fontId="6" fillId="2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142874</xdr:rowOff>
    </xdr:from>
    <xdr:to>
      <xdr:col>9</xdr:col>
      <xdr:colOff>515471</xdr:colOff>
      <xdr:row>5</xdr:row>
      <xdr:rowOff>76029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431FA2-8F56-3BB4-1D4C-5A90169ECC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366" b="30421"/>
        <a:stretch/>
      </xdr:blipFill>
      <xdr:spPr bwMode="auto">
        <a:xfrm>
          <a:off x="337857" y="142874"/>
          <a:ext cx="5466790" cy="8856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abSelected="1" zoomScale="85" zoomScaleNormal="85" workbookViewId="0">
      <selection activeCell="A98" sqref="A1:L98"/>
    </sheetView>
  </sheetViews>
  <sheetFormatPr baseColWidth="10" defaultRowHeight="15" outlineLevelRow="1"/>
  <cols>
    <col min="1" max="1" width="2.42578125" customWidth="1"/>
    <col min="2" max="2" width="30.140625" customWidth="1"/>
    <col min="3" max="3" width="0.7109375" customWidth="1"/>
    <col min="4" max="4" width="15.28515625" style="32" customWidth="1"/>
    <col min="5" max="5" width="0.7109375" style="32" customWidth="1"/>
    <col min="6" max="6" width="18" style="32" customWidth="1"/>
    <col min="7" max="7" width="0.7109375" style="32" customWidth="1"/>
    <col min="8" max="8" width="11.140625" style="32" customWidth="1"/>
    <col min="9" max="9" width="0.5703125" style="32" customWidth="1"/>
    <col min="10" max="10" width="8.5703125" style="32" customWidth="1"/>
    <col min="11" max="11" width="1.85546875" customWidth="1"/>
  </cols>
  <sheetData>
    <row r="1" spans="1:12">
      <c r="A1" s="1"/>
      <c r="B1" s="1"/>
      <c r="C1" s="1"/>
      <c r="D1" s="20"/>
      <c r="E1" s="20"/>
      <c r="F1" s="20"/>
      <c r="G1" s="20"/>
      <c r="H1" s="20"/>
      <c r="I1" s="20"/>
      <c r="J1" s="20"/>
      <c r="K1" s="1"/>
    </row>
    <row r="2" spans="1:12">
      <c r="A2" s="1"/>
      <c r="B2" s="1"/>
      <c r="C2" s="1"/>
      <c r="D2" s="20"/>
      <c r="E2" s="20"/>
      <c r="F2" s="20"/>
      <c r="G2" s="20"/>
      <c r="H2" s="20"/>
      <c r="I2" s="20"/>
      <c r="J2" s="20"/>
      <c r="K2" s="1"/>
      <c r="L2" s="1"/>
    </row>
    <row r="3" spans="1:12">
      <c r="A3" s="1"/>
      <c r="B3" s="1"/>
      <c r="C3" s="1"/>
      <c r="D3" s="20"/>
      <c r="E3" s="20"/>
      <c r="F3" s="20"/>
      <c r="G3" s="20"/>
      <c r="H3" s="20"/>
      <c r="I3" s="20"/>
      <c r="J3" s="20"/>
      <c r="K3" s="1"/>
      <c r="L3" s="1"/>
    </row>
    <row r="4" spans="1:12">
      <c r="A4" s="1"/>
      <c r="B4" s="1"/>
      <c r="C4" s="1"/>
      <c r="D4" s="20"/>
      <c r="E4" s="20"/>
      <c r="F4" s="20"/>
      <c r="G4" s="20"/>
      <c r="H4" s="20"/>
      <c r="I4" s="20"/>
      <c r="J4" s="20"/>
      <c r="K4" s="1"/>
      <c r="L4" s="1"/>
    </row>
    <row r="5" spans="1:12">
      <c r="A5" s="1"/>
      <c r="B5" s="1"/>
      <c r="C5" s="1"/>
      <c r="D5" s="20"/>
      <c r="E5" s="20"/>
      <c r="F5" s="20"/>
      <c r="G5" s="20"/>
      <c r="H5" s="20"/>
      <c r="I5" s="20"/>
      <c r="J5" s="20"/>
      <c r="K5" s="1"/>
      <c r="L5" s="1"/>
    </row>
    <row r="6" spans="1:12">
      <c r="A6" s="1"/>
      <c r="B6" s="1"/>
      <c r="C6" s="1"/>
      <c r="D6" s="20"/>
      <c r="E6" s="20"/>
      <c r="F6" s="20"/>
      <c r="G6" s="20"/>
      <c r="H6" s="20"/>
      <c r="I6" s="20"/>
      <c r="J6" s="20"/>
      <c r="K6" s="1"/>
      <c r="L6" s="1"/>
    </row>
    <row r="7" spans="1:12" ht="21">
      <c r="A7" s="1"/>
      <c r="B7" s="37" t="s">
        <v>68</v>
      </c>
      <c r="C7" s="18"/>
      <c r="D7" s="20"/>
      <c r="E7" s="20"/>
      <c r="F7" s="20"/>
      <c r="G7" s="20"/>
      <c r="H7" s="20"/>
      <c r="I7" s="20"/>
      <c r="J7" s="20"/>
      <c r="K7" s="1"/>
      <c r="L7" s="1"/>
    </row>
    <row r="8" spans="1:12" ht="15.75" thickBot="1">
      <c r="A8" s="1"/>
      <c r="B8" s="1"/>
      <c r="C8" s="1"/>
      <c r="D8" s="20"/>
      <c r="E8" s="20"/>
      <c r="F8" s="20"/>
      <c r="G8" s="20"/>
      <c r="H8" s="20"/>
      <c r="I8" s="20"/>
      <c r="J8" s="20"/>
      <c r="K8" s="1"/>
      <c r="L8" s="1"/>
    </row>
    <row r="9" spans="1:12" ht="45.75" thickBot="1">
      <c r="A9" s="1"/>
      <c r="B9" s="2"/>
      <c r="C9" s="1"/>
      <c r="D9" s="19" t="s">
        <v>66</v>
      </c>
      <c r="E9" s="21"/>
      <c r="F9" s="19" t="s">
        <v>62</v>
      </c>
      <c r="G9" s="20"/>
      <c r="H9" s="19" t="s">
        <v>67</v>
      </c>
      <c r="I9" s="20"/>
      <c r="J9" s="19" t="s">
        <v>56</v>
      </c>
      <c r="K9" s="1"/>
      <c r="L9" s="1"/>
    </row>
    <row r="10" spans="1:12">
      <c r="A10" s="1"/>
      <c r="B10" s="3"/>
      <c r="C10" s="1"/>
      <c r="D10" s="20"/>
      <c r="E10" s="20"/>
      <c r="F10" s="4"/>
      <c r="G10" s="20"/>
      <c r="H10" s="4"/>
      <c r="I10" s="20"/>
      <c r="J10" s="4"/>
      <c r="K10" s="1"/>
      <c r="L10" s="1"/>
    </row>
    <row r="11" spans="1:12">
      <c r="A11" s="1"/>
      <c r="B11" s="3" t="s">
        <v>61</v>
      </c>
      <c r="C11" s="1"/>
      <c r="D11" s="22">
        <v>628495.29</v>
      </c>
      <c r="E11" s="23"/>
      <c r="F11" s="22">
        <v>618745.39</v>
      </c>
      <c r="G11" s="20"/>
      <c r="H11" s="24">
        <v>9749.9000000000233</v>
      </c>
      <c r="I11" s="20"/>
      <c r="J11" s="5">
        <v>1.5757531542982522E-2</v>
      </c>
      <c r="K11" s="1"/>
      <c r="L11" s="1"/>
    </row>
    <row r="12" spans="1:12">
      <c r="A12" s="1"/>
      <c r="B12" s="6" t="s">
        <v>60</v>
      </c>
      <c r="C12" s="1"/>
      <c r="D12" s="25">
        <f>D13+D17+D22</f>
        <v>619503.89</v>
      </c>
      <c r="E12" s="26"/>
      <c r="F12" s="25">
        <v>612838.21000000008</v>
      </c>
      <c r="G12" s="20"/>
      <c r="H12" s="27">
        <v>6665.6799999998184</v>
      </c>
      <c r="I12" s="20"/>
      <c r="J12" s="7">
        <v>1.0876736944975767E-2</v>
      </c>
      <c r="K12" s="1"/>
      <c r="L12" s="1"/>
    </row>
    <row r="13" spans="1:12">
      <c r="A13" s="1"/>
      <c r="B13" s="8" t="s">
        <v>58</v>
      </c>
      <c r="C13" s="1"/>
      <c r="D13" s="25">
        <f>SUM(D14:D16)</f>
        <v>463380.56000000006</v>
      </c>
      <c r="E13" s="25"/>
      <c r="F13" s="25">
        <f t="shared" ref="F13:H13" si="0">SUM(F14:F16)</f>
        <v>459556.04000000004</v>
      </c>
      <c r="G13" s="20"/>
      <c r="H13" s="25">
        <f t="shared" si="0"/>
        <v>3824.5200000000045</v>
      </c>
      <c r="I13" s="20"/>
      <c r="J13" s="9">
        <f>(D13-F13)/F13</f>
        <v>8.3222059272684539E-3</v>
      </c>
      <c r="K13" s="1"/>
      <c r="L13" s="1"/>
    </row>
    <row r="14" spans="1:12" hidden="1" outlineLevel="1">
      <c r="A14" s="1"/>
      <c r="B14" s="10" t="s">
        <v>0</v>
      </c>
      <c r="C14" s="1"/>
      <c r="D14" s="28">
        <v>136078.66</v>
      </c>
      <c r="E14" s="20"/>
      <c r="F14" s="28">
        <v>131153.65</v>
      </c>
      <c r="G14" s="20"/>
      <c r="H14" s="28">
        <v>4925.0100000000093</v>
      </c>
      <c r="I14" s="20"/>
      <c r="J14" s="9">
        <v>3.7551452056423969E-2</v>
      </c>
      <c r="K14" s="1"/>
      <c r="L14" s="1"/>
    </row>
    <row r="15" spans="1:12" hidden="1" outlineLevel="1">
      <c r="A15" s="1"/>
      <c r="B15" s="10" t="s">
        <v>10</v>
      </c>
      <c r="C15" s="1"/>
      <c r="D15" s="28">
        <v>327301.90000000002</v>
      </c>
      <c r="E15" s="20"/>
      <c r="F15" s="28">
        <v>328364.28000000003</v>
      </c>
      <c r="G15" s="20"/>
      <c r="H15" s="28">
        <v>-1062.3800000000047</v>
      </c>
      <c r="I15" s="20"/>
      <c r="J15" s="9">
        <v>-3.235370180946614E-3</v>
      </c>
      <c r="K15" s="1"/>
      <c r="L15" s="1"/>
    </row>
    <row r="16" spans="1:12" hidden="1" outlineLevel="1">
      <c r="A16" s="1"/>
      <c r="B16" s="10" t="s">
        <v>11</v>
      </c>
      <c r="C16" s="1"/>
      <c r="D16" s="28">
        <v>0</v>
      </c>
      <c r="E16" s="20"/>
      <c r="F16" s="28">
        <v>38.11</v>
      </c>
      <c r="G16" s="20"/>
      <c r="H16" s="28">
        <v>-38.11</v>
      </c>
      <c r="I16" s="20"/>
      <c r="J16" s="9">
        <v>-1</v>
      </c>
      <c r="K16" s="1"/>
      <c r="L16" s="1"/>
    </row>
    <row r="17" spans="1:12" collapsed="1">
      <c r="A17" s="1"/>
      <c r="B17" s="8" t="s">
        <v>59</v>
      </c>
      <c r="C17" s="1"/>
      <c r="D17" s="25">
        <f>SUM(D18:D21)</f>
        <v>140587.44999999998</v>
      </c>
      <c r="E17" s="25"/>
      <c r="F17" s="25">
        <f t="shared" ref="F17:H17" si="1">SUM(F18:F21)</f>
        <v>138556.32</v>
      </c>
      <c r="G17" s="20"/>
      <c r="H17" s="25">
        <f t="shared" si="1"/>
        <v>2031.1299999999978</v>
      </c>
      <c r="I17" s="20"/>
      <c r="J17" s="9">
        <f>(D17-F17)/F17</f>
        <v>1.4659237485521956E-2</v>
      </c>
      <c r="K17" s="1"/>
      <c r="L17" s="1"/>
    </row>
    <row r="18" spans="1:12" hidden="1" outlineLevel="1">
      <c r="A18" s="1"/>
      <c r="B18" s="10" t="s">
        <v>1</v>
      </c>
      <c r="C18" s="1"/>
      <c r="D18" s="28">
        <v>132361.4</v>
      </c>
      <c r="E18" s="20"/>
      <c r="F18" s="28">
        <v>130218.59</v>
      </c>
      <c r="G18" s="20"/>
      <c r="H18" s="28">
        <v>2142.8099999999977</v>
      </c>
      <c r="I18" s="20"/>
      <c r="J18" s="9">
        <v>1.6455484581732897E-2</v>
      </c>
      <c r="K18" s="1"/>
      <c r="L18" s="1"/>
    </row>
    <row r="19" spans="1:12" hidden="1" outlineLevel="1">
      <c r="A19" s="1"/>
      <c r="B19" s="10" t="s">
        <v>2</v>
      </c>
      <c r="C19" s="1"/>
      <c r="D19" s="28"/>
      <c r="E19" s="20"/>
      <c r="F19" s="28"/>
      <c r="G19" s="20"/>
      <c r="H19" s="28"/>
      <c r="I19" s="20"/>
      <c r="J19" s="20"/>
      <c r="K19" s="1"/>
      <c r="L19" s="1"/>
    </row>
    <row r="20" spans="1:12" hidden="1" outlineLevel="1">
      <c r="A20" s="1"/>
      <c r="B20" s="10" t="s">
        <v>3</v>
      </c>
      <c r="C20" s="1"/>
      <c r="D20" s="28">
        <v>5569.21</v>
      </c>
      <c r="E20" s="20"/>
      <c r="F20" s="28">
        <v>5630.47</v>
      </c>
      <c r="G20" s="20"/>
      <c r="H20" s="28">
        <v>-61.260000000000218</v>
      </c>
      <c r="I20" s="20"/>
      <c r="J20" s="9">
        <v>-1.088008638710449E-2</v>
      </c>
      <c r="K20" s="1"/>
      <c r="L20" s="1"/>
    </row>
    <row r="21" spans="1:12" hidden="1" outlineLevel="1">
      <c r="A21" s="1"/>
      <c r="B21" s="10" t="s">
        <v>4</v>
      </c>
      <c r="C21" s="1"/>
      <c r="D21" s="28">
        <v>2656.84</v>
      </c>
      <c r="E21" s="20"/>
      <c r="F21" s="28">
        <v>2707.2599999999998</v>
      </c>
      <c r="G21" s="20"/>
      <c r="H21" s="28">
        <v>-50.419999999999618</v>
      </c>
      <c r="I21" s="20"/>
      <c r="J21" s="9">
        <v>-1.8623996217577779E-2</v>
      </c>
      <c r="K21" s="1"/>
      <c r="L21" s="1"/>
    </row>
    <row r="22" spans="1:12" collapsed="1">
      <c r="A22" s="1"/>
      <c r="B22" s="8" t="s">
        <v>57</v>
      </c>
      <c r="C22" s="1"/>
      <c r="D22" s="25">
        <f>SUM(D23:D28)+D29</f>
        <v>15535.88</v>
      </c>
      <c r="E22" s="25"/>
      <c r="F22" s="25">
        <f t="shared" ref="F22:H22" si="2">SUM(F23:F28)+F29</f>
        <v>14725.850000000002</v>
      </c>
      <c r="G22" s="20"/>
      <c r="H22" s="25">
        <f t="shared" si="2"/>
        <v>810.03000000000031</v>
      </c>
      <c r="I22" s="20"/>
      <c r="J22" s="9">
        <f>(D22-F22)/F22</f>
        <v>5.5007351018786482E-2</v>
      </c>
      <c r="K22" s="1"/>
      <c r="L22" s="1"/>
    </row>
    <row r="23" spans="1:12" hidden="1" outlineLevel="1">
      <c r="A23" s="1"/>
      <c r="B23" s="11" t="s">
        <v>5</v>
      </c>
      <c r="C23" s="1"/>
      <c r="D23" s="28">
        <v>6218.76</v>
      </c>
      <c r="E23" s="20"/>
      <c r="F23" s="28">
        <v>6287.16</v>
      </c>
      <c r="G23" s="20"/>
      <c r="H23" s="28">
        <v>-68.399999999999636</v>
      </c>
      <c r="I23" s="20"/>
      <c r="J23" s="9">
        <v>-1.0879315939152119E-2</v>
      </c>
      <c r="K23" s="1"/>
      <c r="L23" s="1"/>
    </row>
    <row r="24" spans="1:12" hidden="1" outlineLevel="1">
      <c r="A24" s="1"/>
      <c r="B24" s="11" t="s">
        <v>6</v>
      </c>
      <c r="C24" s="1"/>
      <c r="D24" s="28">
        <v>3868.39</v>
      </c>
      <c r="E24" s="20"/>
      <c r="F24" s="28">
        <v>3882.4500000000003</v>
      </c>
      <c r="G24" s="20"/>
      <c r="H24" s="28">
        <v>-14.059999999999945</v>
      </c>
      <c r="I24" s="20"/>
      <c r="J24" s="9">
        <v>-3.6214246158997399E-3</v>
      </c>
      <c r="K24" s="1"/>
      <c r="L24" s="1"/>
    </row>
    <row r="25" spans="1:12" hidden="1" outlineLevel="1">
      <c r="A25" s="1"/>
      <c r="B25" s="11" t="s">
        <v>7</v>
      </c>
      <c r="C25" s="1"/>
      <c r="D25" s="28">
        <v>0</v>
      </c>
      <c r="E25" s="20"/>
      <c r="F25" s="28"/>
      <c r="G25" s="20"/>
      <c r="H25" s="28"/>
      <c r="I25" s="20"/>
      <c r="J25" s="9"/>
      <c r="K25" s="1"/>
      <c r="L25" s="1"/>
    </row>
    <row r="26" spans="1:12" hidden="1" outlineLevel="1">
      <c r="A26" s="1"/>
      <c r="B26" s="11" t="s">
        <v>8</v>
      </c>
      <c r="C26" s="1"/>
      <c r="D26" s="28">
        <v>4701.13</v>
      </c>
      <c r="E26" s="20"/>
      <c r="F26" s="28">
        <v>3771.4700000000003</v>
      </c>
      <c r="G26" s="20"/>
      <c r="H26" s="28">
        <v>929.65999999999985</v>
      </c>
      <c r="I26" s="20"/>
      <c r="J26" s="9">
        <v>0.2464980498320283</v>
      </c>
      <c r="K26" s="1"/>
      <c r="L26" s="1"/>
    </row>
    <row r="27" spans="1:12" hidden="1" outlineLevel="1">
      <c r="A27" s="1"/>
      <c r="B27" s="11" t="s">
        <v>9</v>
      </c>
      <c r="C27" s="1"/>
      <c r="D27" s="28">
        <v>0</v>
      </c>
      <c r="E27" s="20"/>
      <c r="F27" s="28"/>
      <c r="G27" s="20"/>
      <c r="H27" s="28"/>
      <c r="I27" s="20"/>
      <c r="J27" s="20"/>
      <c r="K27" s="1"/>
      <c r="L27" s="1"/>
    </row>
    <row r="28" spans="1:12" hidden="1" outlineLevel="1">
      <c r="A28" s="1"/>
      <c r="B28" s="11" t="s">
        <v>12</v>
      </c>
      <c r="C28" s="1"/>
      <c r="D28" s="28">
        <v>0</v>
      </c>
      <c r="E28" s="20"/>
      <c r="F28" s="28"/>
      <c r="G28" s="20"/>
      <c r="H28" s="28"/>
      <c r="I28" s="20"/>
      <c r="J28" s="9"/>
      <c r="K28" s="1"/>
      <c r="L28" s="1"/>
    </row>
    <row r="29" spans="1:12" hidden="1" outlineLevel="1">
      <c r="A29" s="1"/>
      <c r="B29" s="11" t="s">
        <v>13</v>
      </c>
      <c r="C29" s="1"/>
      <c r="D29" s="28">
        <v>747.6</v>
      </c>
      <c r="E29" s="20"/>
      <c r="F29" s="28">
        <v>784.77</v>
      </c>
      <c r="G29" s="20"/>
      <c r="H29" s="28">
        <v>-37.169999999999959</v>
      </c>
      <c r="I29" s="20"/>
      <c r="J29" s="9">
        <v>-4.7364195879047312E-2</v>
      </c>
      <c r="K29" s="1"/>
      <c r="L29" s="1"/>
    </row>
    <row r="30" spans="1:12" collapsed="1">
      <c r="A30" s="1"/>
      <c r="B30" s="1"/>
      <c r="C30" s="1"/>
      <c r="D30" s="28"/>
      <c r="E30" s="20"/>
      <c r="F30" s="28"/>
      <c r="G30" s="20"/>
      <c r="H30" s="28"/>
      <c r="I30" s="20"/>
      <c r="J30" s="20"/>
      <c r="K30" s="1"/>
      <c r="L30" s="1"/>
    </row>
    <row r="31" spans="1:12">
      <c r="A31" s="1"/>
      <c r="B31" s="6" t="s">
        <v>14</v>
      </c>
      <c r="C31" s="1"/>
      <c r="D31" s="25">
        <f>SUM(D32)</f>
        <v>8991.4</v>
      </c>
      <c r="E31" s="26"/>
      <c r="F31" s="25">
        <v>5907.18</v>
      </c>
      <c r="G31" s="20"/>
      <c r="H31" s="25">
        <v>3084.2199999999993</v>
      </c>
      <c r="I31" s="20"/>
      <c r="J31" s="12">
        <f>(D31-F31)/F31</f>
        <v>0.52211376663653375</v>
      </c>
      <c r="K31" s="1"/>
      <c r="L31" s="1"/>
    </row>
    <row r="32" spans="1:12" hidden="1" outlineLevel="1">
      <c r="A32" s="1"/>
      <c r="B32" s="11" t="s">
        <v>15</v>
      </c>
      <c r="C32" s="1"/>
      <c r="D32" s="28">
        <v>8991.4</v>
      </c>
      <c r="E32" s="20"/>
      <c r="F32" s="28">
        <v>5907.18</v>
      </c>
      <c r="G32" s="20"/>
      <c r="H32" s="28">
        <v>3084.2199999999993</v>
      </c>
      <c r="I32" s="20"/>
      <c r="J32" s="9">
        <f>(D32-F32)/F32</f>
        <v>0.52211376663653375</v>
      </c>
      <c r="K32" s="1"/>
      <c r="L32" s="1"/>
    </row>
    <row r="33" spans="1:12" collapsed="1">
      <c r="A33" s="1"/>
      <c r="B33" s="1"/>
      <c r="C33" s="1"/>
      <c r="D33" s="28"/>
      <c r="E33" s="20"/>
      <c r="F33" s="20"/>
      <c r="G33" s="20"/>
      <c r="H33" s="20"/>
      <c r="I33" s="20"/>
      <c r="J33" s="20"/>
      <c r="K33" s="1"/>
      <c r="L33" s="1"/>
    </row>
    <row r="34" spans="1:12">
      <c r="A34" s="1"/>
      <c r="B34" s="3" t="s">
        <v>40</v>
      </c>
      <c r="C34" s="1"/>
      <c r="D34" s="22">
        <v>499745.9</v>
      </c>
      <c r="E34" s="20"/>
      <c r="F34" s="22">
        <v>532252.9</v>
      </c>
      <c r="G34" s="20"/>
      <c r="H34" s="22">
        <v>-32507</v>
      </c>
      <c r="I34" s="20"/>
      <c r="J34" s="13">
        <v>-6.1074350182028128E-2</v>
      </c>
      <c r="K34" s="1"/>
      <c r="L34" s="1"/>
    </row>
    <row r="35" spans="1:12">
      <c r="A35" s="1"/>
      <c r="B35" s="6" t="s">
        <v>16</v>
      </c>
      <c r="C35" s="1"/>
      <c r="D35" s="25">
        <f>SUM(D36:D54)</f>
        <v>113764.37000000001</v>
      </c>
      <c r="E35" s="20"/>
      <c r="F35" s="25">
        <f t="shared" ref="F35:H35" si="3">SUM(F36:F54)</f>
        <v>121474.04999999999</v>
      </c>
      <c r="G35" s="20"/>
      <c r="H35" s="25">
        <f t="shared" si="3"/>
        <v>-7709.68</v>
      </c>
      <c r="I35" s="20"/>
      <c r="J35" s="12">
        <f>(D35-F35)/F35</f>
        <v>-6.346771182816395E-2</v>
      </c>
      <c r="K35" s="1"/>
      <c r="L35" s="1"/>
    </row>
    <row r="36" spans="1:12" hidden="1" outlineLevel="1">
      <c r="A36" s="1"/>
      <c r="B36" s="6" t="s">
        <v>17</v>
      </c>
      <c r="C36" s="1"/>
      <c r="D36" s="25"/>
      <c r="E36" s="20"/>
      <c r="F36" s="26"/>
      <c r="G36" s="20"/>
      <c r="H36" s="26"/>
      <c r="I36" s="20"/>
      <c r="J36" s="26"/>
      <c r="K36" s="1"/>
      <c r="L36" s="1"/>
    </row>
    <row r="37" spans="1:12" hidden="1" outlineLevel="1">
      <c r="A37" s="1"/>
      <c r="B37" s="6" t="s">
        <v>18</v>
      </c>
      <c r="C37" s="1"/>
      <c r="D37" s="25"/>
      <c r="E37" s="20"/>
      <c r="F37" s="26"/>
      <c r="G37" s="20"/>
      <c r="H37" s="26"/>
      <c r="I37" s="20"/>
      <c r="J37" s="26"/>
      <c r="K37" s="1"/>
      <c r="L37" s="1"/>
    </row>
    <row r="38" spans="1:12" hidden="1" outlineLevel="1">
      <c r="A38" s="1"/>
      <c r="B38" s="6" t="s">
        <v>19</v>
      </c>
      <c r="C38" s="1"/>
      <c r="D38" s="25">
        <v>4853.6099999999997</v>
      </c>
      <c r="E38" s="20"/>
      <c r="F38" s="29">
        <v>25230.77</v>
      </c>
      <c r="G38" s="20"/>
      <c r="H38" s="29">
        <v>-20377.16</v>
      </c>
      <c r="I38" s="20"/>
      <c r="J38" s="12">
        <f>(D38-F38)/F38</f>
        <v>-0.8076313168405086</v>
      </c>
      <c r="K38" s="1"/>
      <c r="L38" s="1"/>
    </row>
    <row r="39" spans="1:12" hidden="1" outlineLevel="1">
      <c r="A39" s="1"/>
      <c r="B39" s="6" t="s">
        <v>20</v>
      </c>
      <c r="C39" s="1"/>
      <c r="D39" s="25">
        <v>29787.19</v>
      </c>
      <c r="E39" s="20"/>
      <c r="F39" s="29">
        <v>3687.0299999999997</v>
      </c>
      <c r="G39" s="20"/>
      <c r="H39" s="29">
        <v>26100.16</v>
      </c>
      <c r="I39" s="20"/>
      <c r="J39" s="12">
        <f t="shared" ref="J39:J51" si="4">(D39-F39)/F39</f>
        <v>7.0789117528200212</v>
      </c>
      <c r="K39" s="1"/>
      <c r="L39" s="1"/>
    </row>
    <row r="40" spans="1:12" hidden="1" outlineLevel="1">
      <c r="A40" s="1"/>
      <c r="B40" s="6" t="s">
        <v>21</v>
      </c>
      <c r="C40" s="1"/>
      <c r="D40" s="25">
        <v>32502.86</v>
      </c>
      <c r="E40" s="20"/>
      <c r="F40" s="29">
        <v>28199.010000000002</v>
      </c>
      <c r="G40" s="20"/>
      <c r="H40" s="29">
        <v>4303.8499999999985</v>
      </c>
      <c r="I40" s="20"/>
      <c r="J40" s="12">
        <f t="shared" si="4"/>
        <v>0.15262415240818733</v>
      </c>
      <c r="K40" s="1"/>
      <c r="L40" s="1"/>
    </row>
    <row r="41" spans="1:12" hidden="1" outlineLevel="1">
      <c r="A41" s="1"/>
      <c r="B41" s="6" t="s">
        <v>22</v>
      </c>
      <c r="C41" s="1"/>
      <c r="D41" s="25">
        <v>1594.13</v>
      </c>
      <c r="E41" s="20"/>
      <c r="F41" s="29">
        <v>11641.75</v>
      </c>
      <c r="G41" s="20"/>
      <c r="H41" s="29">
        <v>-10047.619999999999</v>
      </c>
      <c r="I41" s="20"/>
      <c r="J41" s="12">
        <f t="shared" si="4"/>
        <v>-0.8630678377391714</v>
      </c>
      <c r="K41" s="1"/>
      <c r="L41" s="1"/>
    </row>
    <row r="42" spans="1:12" hidden="1" outlineLevel="1">
      <c r="A42" s="1"/>
      <c r="B42" s="6" t="s">
        <v>23</v>
      </c>
      <c r="C42" s="1"/>
      <c r="D42" s="25"/>
      <c r="E42" s="20"/>
      <c r="F42" s="29"/>
      <c r="G42" s="20"/>
      <c r="H42" s="29"/>
      <c r="I42" s="20"/>
      <c r="J42" s="12"/>
      <c r="K42" s="1"/>
      <c r="L42" s="1"/>
    </row>
    <row r="43" spans="1:12" hidden="1" outlineLevel="1">
      <c r="A43" s="1"/>
      <c r="B43" s="6" t="s">
        <v>24</v>
      </c>
      <c r="C43" s="1"/>
      <c r="D43" s="25">
        <v>13244.13</v>
      </c>
      <c r="E43" s="20"/>
      <c r="F43" s="29">
        <v>12551.34</v>
      </c>
      <c r="G43" s="20"/>
      <c r="H43" s="29">
        <f>D43-F43</f>
        <v>692.78999999999905</v>
      </c>
      <c r="I43" s="20"/>
      <c r="J43" s="12">
        <f t="shared" si="4"/>
        <v>5.5196496947736179E-2</v>
      </c>
      <c r="K43" s="1"/>
      <c r="L43" s="1"/>
    </row>
    <row r="44" spans="1:12" hidden="1" outlineLevel="1">
      <c r="A44" s="1"/>
      <c r="B44" s="6" t="s">
        <v>25</v>
      </c>
      <c r="C44" s="1"/>
      <c r="D44" s="25">
        <v>9880.8799999999992</v>
      </c>
      <c r="E44" s="20"/>
      <c r="F44" s="29">
        <v>11021.99</v>
      </c>
      <c r="G44" s="20"/>
      <c r="H44" s="29">
        <f t="shared" ref="H44:H47" si="5">D44-F44</f>
        <v>-1141.1100000000006</v>
      </c>
      <c r="I44" s="20"/>
      <c r="J44" s="12">
        <f t="shared" si="4"/>
        <v>-0.10353030623326646</v>
      </c>
      <c r="K44" s="1"/>
      <c r="L44" s="1"/>
    </row>
    <row r="45" spans="1:12" hidden="1" outlineLevel="1">
      <c r="A45" s="1"/>
      <c r="B45" s="6" t="s">
        <v>26</v>
      </c>
      <c r="C45" s="1"/>
      <c r="D45" s="25">
        <v>1815.55</v>
      </c>
      <c r="E45" s="20"/>
      <c r="F45" s="29">
        <v>4088.54</v>
      </c>
      <c r="G45" s="20"/>
      <c r="H45" s="29">
        <f t="shared" si="5"/>
        <v>-2272.9899999999998</v>
      </c>
      <c r="I45" s="20"/>
      <c r="J45" s="12">
        <f t="shared" si="4"/>
        <v>-0.55594172981064138</v>
      </c>
      <c r="K45" s="1"/>
      <c r="L45" s="1"/>
    </row>
    <row r="46" spans="1:12" hidden="1" outlineLevel="1">
      <c r="A46" s="1"/>
      <c r="B46" s="6" t="s">
        <v>27</v>
      </c>
      <c r="C46" s="1"/>
      <c r="D46" s="25">
        <v>7727.64</v>
      </c>
      <c r="E46" s="20"/>
      <c r="F46" s="29">
        <v>12992.11</v>
      </c>
      <c r="G46" s="20"/>
      <c r="H46" s="29">
        <f t="shared" si="5"/>
        <v>-5264.47</v>
      </c>
      <c r="I46" s="20"/>
      <c r="J46" s="12">
        <f t="shared" si="4"/>
        <v>-0.40520515913119576</v>
      </c>
      <c r="K46" s="1"/>
      <c r="L46" s="1"/>
    </row>
    <row r="47" spans="1:12" hidden="1" outlineLevel="1">
      <c r="A47" s="1"/>
      <c r="B47" s="6" t="s">
        <v>28</v>
      </c>
      <c r="C47" s="1"/>
      <c r="D47" s="25">
        <v>11678.78</v>
      </c>
      <c r="E47" s="20"/>
      <c r="F47" s="29">
        <v>12057.09</v>
      </c>
      <c r="G47" s="20"/>
      <c r="H47" s="29">
        <f t="shared" si="5"/>
        <v>-378.30999999999949</v>
      </c>
      <c r="I47" s="20"/>
      <c r="J47" s="12">
        <f t="shared" si="4"/>
        <v>-3.137655935221513E-2</v>
      </c>
      <c r="K47" s="1"/>
      <c r="L47" s="1"/>
    </row>
    <row r="48" spans="1:12" hidden="1" outlineLevel="1">
      <c r="A48" s="1"/>
      <c r="B48" s="6" t="s">
        <v>29</v>
      </c>
      <c r="C48" s="1"/>
      <c r="D48" s="25"/>
      <c r="E48" s="20"/>
      <c r="F48" s="29"/>
      <c r="G48" s="20"/>
      <c r="H48" s="29"/>
      <c r="I48" s="20"/>
      <c r="J48" s="12"/>
      <c r="K48" s="1"/>
      <c r="L48" s="1"/>
    </row>
    <row r="49" spans="1:12" hidden="1" outlineLevel="1">
      <c r="A49" s="1"/>
      <c r="B49" s="6" t="s">
        <v>30</v>
      </c>
      <c r="C49" s="1"/>
      <c r="D49" s="25">
        <v>4.18</v>
      </c>
      <c r="E49" s="20"/>
      <c r="F49" s="29">
        <v>0</v>
      </c>
      <c r="G49" s="20"/>
      <c r="H49" s="29">
        <f>D49-F49</f>
        <v>4.18</v>
      </c>
      <c r="I49" s="20"/>
      <c r="J49" s="12"/>
      <c r="K49" s="1"/>
      <c r="L49" s="1"/>
    </row>
    <row r="50" spans="1:12" hidden="1" outlineLevel="1">
      <c r="A50" s="1"/>
      <c r="B50" s="6" t="s">
        <v>31</v>
      </c>
      <c r="C50" s="1"/>
      <c r="D50" s="25">
        <v>-74</v>
      </c>
      <c r="E50" s="20"/>
      <c r="F50" s="29">
        <v>0</v>
      </c>
      <c r="G50" s="20"/>
      <c r="H50" s="29">
        <f t="shared" ref="H50" si="6">D50-F50</f>
        <v>-74</v>
      </c>
      <c r="I50" s="20"/>
      <c r="J50" s="12"/>
      <c r="K50" s="1"/>
      <c r="L50" s="1"/>
    </row>
    <row r="51" spans="1:12" hidden="1" outlineLevel="1">
      <c r="A51" s="1"/>
      <c r="B51" s="6" t="s">
        <v>32</v>
      </c>
      <c r="C51" s="1"/>
      <c r="D51" s="25">
        <v>749.42</v>
      </c>
      <c r="E51" s="20"/>
      <c r="F51" s="29">
        <v>4.42</v>
      </c>
      <c r="G51" s="20"/>
      <c r="H51" s="29">
        <f>D51-F51</f>
        <v>745</v>
      </c>
      <c r="I51" s="20"/>
      <c r="J51" s="12">
        <f t="shared" si="4"/>
        <v>168.55203619909503</v>
      </c>
      <c r="K51" s="1"/>
      <c r="L51" s="1"/>
    </row>
    <row r="52" spans="1:12" hidden="1" outlineLevel="1">
      <c r="A52" s="1"/>
      <c r="B52" s="6" t="s">
        <v>33</v>
      </c>
      <c r="C52" s="1"/>
      <c r="D52" s="25"/>
      <c r="E52" s="20"/>
      <c r="F52" s="29"/>
      <c r="G52" s="20"/>
      <c r="H52" s="29"/>
      <c r="I52" s="20"/>
      <c r="J52" s="12"/>
      <c r="K52" s="1"/>
      <c r="L52" s="1"/>
    </row>
    <row r="53" spans="1:12" hidden="1" outlineLevel="1">
      <c r="A53" s="1"/>
      <c r="B53" s="6" t="s">
        <v>34</v>
      </c>
      <c r="C53" s="1"/>
      <c r="D53" s="25"/>
      <c r="E53" s="20"/>
      <c r="F53" s="26"/>
      <c r="G53" s="20"/>
      <c r="H53" s="26"/>
      <c r="I53" s="20"/>
      <c r="J53" s="26"/>
      <c r="K53" s="1"/>
      <c r="L53" s="1"/>
    </row>
    <row r="54" spans="1:12" hidden="1" outlineLevel="1">
      <c r="A54" s="1"/>
      <c r="B54" s="6" t="s">
        <v>35</v>
      </c>
      <c r="C54" s="1"/>
      <c r="D54" s="25"/>
      <c r="E54" s="20"/>
      <c r="F54" s="29"/>
      <c r="G54" s="20"/>
      <c r="H54" s="29"/>
      <c r="I54" s="20"/>
      <c r="J54" s="12"/>
      <c r="K54" s="1"/>
      <c r="L54" s="1"/>
    </row>
    <row r="55" spans="1:12" hidden="1" outlineLevel="1">
      <c r="A55" s="1"/>
      <c r="B55" s="6"/>
      <c r="C55" s="1"/>
      <c r="D55" s="26"/>
      <c r="E55" s="20"/>
      <c r="F55" s="26"/>
      <c r="G55" s="20"/>
      <c r="H55" s="26"/>
      <c r="I55" s="20"/>
      <c r="J55" s="26"/>
      <c r="K55" s="1"/>
      <c r="L55" s="1"/>
    </row>
    <row r="56" spans="1:12" hidden="1" outlineLevel="1">
      <c r="A56" s="1"/>
      <c r="B56" s="6"/>
      <c r="C56" s="1"/>
      <c r="D56" s="25"/>
      <c r="E56" s="20"/>
      <c r="F56" s="26"/>
      <c r="G56" s="20"/>
      <c r="H56" s="26"/>
      <c r="I56" s="20"/>
      <c r="J56" s="26"/>
      <c r="K56" s="1"/>
      <c r="L56" s="1"/>
    </row>
    <row r="57" spans="1:12" collapsed="1">
      <c r="A57" s="1"/>
      <c r="B57" s="6" t="s">
        <v>36</v>
      </c>
      <c r="C57" s="1"/>
      <c r="D57" s="25">
        <f>SUM(D58:D60)</f>
        <v>385981.53</v>
      </c>
      <c r="E57" s="20"/>
      <c r="F57" s="25">
        <f t="shared" ref="F57:H57" si="7">SUM(F58:F60)</f>
        <v>410774.17</v>
      </c>
      <c r="G57" s="20"/>
      <c r="H57" s="25">
        <f t="shared" si="7"/>
        <v>-24792.640000000003</v>
      </c>
      <c r="I57" s="20"/>
      <c r="J57" s="12">
        <f>(D57-F57)/F57</f>
        <v>-6.0355888492209617E-2</v>
      </c>
      <c r="K57" s="1"/>
      <c r="L57" s="1"/>
    </row>
    <row r="58" spans="1:12" hidden="1" outlineLevel="1">
      <c r="A58" s="1"/>
      <c r="B58" s="1" t="s">
        <v>37</v>
      </c>
      <c r="C58" s="1"/>
      <c r="D58" s="28">
        <v>297537.62</v>
      </c>
      <c r="E58" s="20"/>
      <c r="F58" s="30">
        <v>320195.74</v>
      </c>
      <c r="G58" s="20"/>
      <c r="H58" s="30">
        <v>-22658.119999999995</v>
      </c>
      <c r="I58" s="20"/>
      <c r="J58" s="9">
        <f t="shared" ref="J58:J60" si="8">(D58-F58)/F58</f>
        <v>-7.076333994949463E-2</v>
      </c>
      <c r="K58" s="1"/>
      <c r="L58" s="1"/>
    </row>
    <row r="59" spans="1:12" hidden="1" outlineLevel="1">
      <c r="A59" s="1"/>
      <c r="B59" s="1" t="s">
        <v>38</v>
      </c>
      <c r="C59" s="1"/>
      <c r="D59" s="28">
        <v>86951.26</v>
      </c>
      <c r="E59" s="20"/>
      <c r="F59" s="30">
        <v>88360.77</v>
      </c>
      <c r="G59" s="20"/>
      <c r="H59" s="30">
        <v>-1409.5100000000093</v>
      </c>
      <c r="I59" s="20"/>
      <c r="J59" s="9">
        <f t="shared" si="8"/>
        <v>-1.5951762303565362E-2</v>
      </c>
      <c r="K59" s="1"/>
      <c r="L59" s="1"/>
    </row>
    <row r="60" spans="1:12" hidden="1" outlineLevel="1">
      <c r="A60" s="1"/>
      <c r="B60" s="1" t="s">
        <v>39</v>
      </c>
      <c r="C60" s="1"/>
      <c r="D60" s="28">
        <v>1492.65</v>
      </c>
      <c r="E60" s="20"/>
      <c r="F60" s="30">
        <v>2217.66</v>
      </c>
      <c r="G60" s="20"/>
      <c r="H60" s="30">
        <v>-725.00999999999976</v>
      </c>
      <c r="I60" s="20"/>
      <c r="J60" s="9">
        <f t="shared" si="8"/>
        <v>-0.32692567841779163</v>
      </c>
      <c r="K60" s="1"/>
      <c r="L60" s="1"/>
    </row>
    <row r="61" spans="1:12" hidden="1" outlineLevel="1">
      <c r="A61" s="1"/>
      <c r="B61" s="1"/>
      <c r="C61" s="1"/>
      <c r="D61" s="20"/>
      <c r="E61" s="20"/>
      <c r="F61" s="20"/>
      <c r="G61" s="20"/>
      <c r="H61" s="20"/>
      <c r="I61" s="20"/>
      <c r="J61" s="20"/>
      <c r="K61" s="1"/>
      <c r="L61" s="1"/>
    </row>
    <row r="62" spans="1:12" hidden="1" outlineLevel="1">
      <c r="A62" s="1"/>
      <c r="B62" s="1"/>
      <c r="C62" s="1"/>
      <c r="D62" s="28"/>
      <c r="E62" s="20"/>
      <c r="F62" s="30"/>
      <c r="G62" s="20"/>
      <c r="H62" s="30"/>
      <c r="I62" s="20"/>
      <c r="J62" s="9"/>
      <c r="K62" s="1"/>
      <c r="L62" s="1"/>
    </row>
    <row r="63" spans="1:12" hidden="1" outlineLevel="1">
      <c r="A63" s="1"/>
      <c r="B63" s="1"/>
      <c r="C63" s="1"/>
      <c r="D63" s="20"/>
      <c r="E63" s="20"/>
      <c r="F63" s="20"/>
      <c r="G63" s="20"/>
      <c r="H63" s="20"/>
      <c r="I63" s="20"/>
      <c r="J63" s="20"/>
      <c r="K63" s="1"/>
      <c r="L63" s="1"/>
    </row>
    <row r="64" spans="1:12" collapsed="1">
      <c r="A64" s="1"/>
      <c r="B64" s="1"/>
      <c r="C64" s="1"/>
      <c r="D64" s="28"/>
      <c r="E64" s="20"/>
      <c r="F64" s="30"/>
      <c r="G64" s="20"/>
      <c r="H64" s="30"/>
      <c r="I64" s="20"/>
      <c r="J64" s="9"/>
      <c r="K64" s="1"/>
      <c r="L64" s="1"/>
    </row>
    <row r="65" spans="1:12" ht="15.75" thickBot="1">
      <c r="A65" s="1"/>
      <c r="B65" s="14" t="s">
        <v>41</v>
      </c>
      <c r="C65" s="1"/>
      <c r="D65" s="31">
        <f>D11-D34</f>
        <v>128749.39000000001</v>
      </c>
      <c r="E65" s="20"/>
      <c r="F65" s="31">
        <f t="shared" ref="F65:H65" si="9">F11-F34</f>
        <v>86492.489999999991</v>
      </c>
      <c r="G65" s="20"/>
      <c r="H65" s="31">
        <f t="shared" si="9"/>
        <v>42256.900000000023</v>
      </c>
      <c r="I65" s="20"/>
      <c r="J65" s="15">
        <f>(D65-F65)/F65</f>
        <v>0.48856149244865105</v>
      </c>
      <c r="K65" s="1"/>
      <c r="L65" s="1"/>
    </row>
    <row r="66" spans="1:12" ht="15.75" thickTop="1">
      <c r="A66" s="1"/>
      <c r="B66" s="1"/>
      <c r="C66" s="1"/>
      <c r="D66" s="20"/>
      <c r="E66" s="20"/>
      <c r="F66" s="20"/>
      <c r="G66" s="20"/>
      <c r="H66" s="20"/>
      <c r="I66" s="20"/>
      <c r="J66" s="20"/>
      <c r="K66" s="1"/>
      <c r="L66" s="1"/>
    </row>
    <row r="67" spans="1:12">
      <c r="A67" s="1"/>
      <c r="B67" s="3" t="s">
        <v>42</v>
      </c>
      <c r="C67" s="1"/>
      <c r="D67" s="22">
        <v>47426.95</v>
      </c>
      <c r="E67" s="20"/>
      <c r="F67" s="22">
        <v>6610.6399999999994</v>
      </c>
      <c r="G67" s="20"/>
      <c r="H67" s="22">
        <v>40816.31</v>
      </c>
      <c r="I67" s="20"/>
      <c r="J67" s="13">
        <v>6.1743356165212449</v>
      </c>
      <c r="K67" s="1"/>
      <c r="L67" s="1"/>
    </row>
    <row r="68" spans="1:12" hidden="1" outlineLevel="1">
      <c r="A68" s="1"/>
      <c r="B68" s="16" t="s">
        <v>43</v>
      </c>
      <c r="C68" s="1"/>
      <c r="D68" s="28">
        <v>288</v>
      </c>
      <c r="E68" s="20"/>
      <c r="F68" s="30">
        <v>1647.54</v>
      </c>
      <c r="G68" s="20"/>
      <c r="H68" s="30">
        <v>-1359.54</v>
      </c>
      <c r="I68" s="20"/>
      <c r="J68" s="9">
        <v>-0.82519392548891068</v>
      </c>
      <c r="K68" s="1"/>
      <c r="L68" s="1"/>
    </row>
    <row r="69" spans="1:12" hidden="1" outlineLevel="1">
      <c r="A69" s="1"/>
      <c r="B69" s="16" t="s">
        <v>44</v>
      </c>
      <c r="C69" s="1"/>
      <c r="D69" s="28">
        <v>23558.95</v>
      </c>
      <c r="E69" s="20"/>
      <c r="F69" s="30">
        <v>21873.11</v>
      </c>
      <c r="G69" s="20"/>
      <c r="H69" s="30">
        <v>1685.8400000000001</v>
      </c>
      <c r="I69" s="20"/>
      <c r="J69" s="9">
        <v>7.7073630590254433E-2</v>
      </c>
      <c r="K69" s="1"/>
      <c r="L69" s="1"/>
    </row>
    <row r="70" spans="1:12" hidden="1" outlineLevel="1">
      <c r="A70" s="1"/>
      <c r="B70" s="16" t="s">
        <v>45</v>
      </c>
      <c r="C70" s="1"/>
      <c r="D70" s="28">
        <v>23580</v>
      </c>
      <c r="E70" s="20"/>
      <c r="F70" s="30">
        <v>-16910.010000000002</v>
      </c>
      <c r="G70" s="20"/>
      <c r="H70" s="30">
        <v>40490.01</v>
      </c>
      <c r="I70" s="20"/>
      <c r="J70" s="9">
        <v>-2.3944403344527885</v>
      </c>
      <c r="K70" s="1"/>
      <c r="L70" s="1"/>
    </row>
    <row r="71" spans="1:12" collapsed="1">
      <c r="A71" s="1"/>
      <c r="B71" s="1"/>
      <c r="C71" s="1"/>
      <c r="D71" s="20"/>
      <c r="E71" s="20"/>
      <c r="F71" s="20"/>
      <c r="G71" s="20"/>
      <c r="H71" s="20"/>
      <c r="I71" s="20"/>
      <c r="J71" s="20"/>
      <c r="K71" s="1"/>
      <c r="L71" s="1"/>
    </row>
    <row r="72" spans="1:12" ht="15.75" thickBot="1">
      <c r="A72" s="1"/>
      <c r="B72" s="14" t="s">
        <v>46</v>
      </c>
      <c r="C72" s="1"/>
      <c r="D72" s="31">
        <v>81322.44</v>
      </c>
      <c r="E72" s="20"/>
      <c r="F72" s="31">
        <v>79881.849999999991</v>
      </c>
      <c r="G72" s="20"/>
      <c r="H72" s="31">
        <v>1440.5899999999965</v>
      </c>
      <c r="I72" s="20"/>
      <c r="J72" s="15">
        <v>1.8034008977007878E-2</v>
      </c>
      <c r="K72" s="1"/>
      <c r="L72" s="1"/>
    </row>
    <row r="73" spans="1:12" ht="15.75" thickTop="1">
      <c r="A73" s="1"/>
      <c r="B73" s="1"/>
      <c r="C73" s="1"/>
      <c r="D73" s="28"/>
      <c r="E73" s="20"/>
      <c r="F73" s="20"/>
      <c r="G73" s="20"/>
      <c r="H73" s="20"/>
      <c r="I73" s="20"/>
      <c r="J73" s="20"/>
      <c r="K73" s="1"/>
      <c r="L73" s="1"/>
    </row>
    <row r="74" spans="1:12">
      <c r="A74" s="1"/>
      <c r="B74" s="3" t="s">
        <v>47</v>
      </c>
      <c r="C74" s="1"/>
      <c r="D74" s="22">
        <f>SUM(D75:D77)</f>
        <v>737.28000000000009</v>
      </c>
      <c r="E74" s="20"/>
      <c r="F74" s="22">
        <f t="shared" ref="F74:H74" si="10">SUM(F75:F77)</f>
        <v>11188.52</v>
      </c>
      <c r="G74" s="20"/>
      <c r="H74" s="22">
        <f t="shared" si="10"/>
        <v>-10451.240000000002</v>
      </c>
      <c r="I74" s="20"/>
      <c r="J74" s="5">
        <f>(D74-F74)/F74</f>
        <v>-0.93410388505360842</v>
      </c>
      <c r="K74" s="1"/>
      <c r="L74" s="1"/>
    </row>
    <row r="75" spans="1:12">
      <c r="A75" s="1"/>
      <c r="B75" s="17" t="s">
        <v>64</v>
      </c>
      <c r="C75" s="1"/>
      <c r="D75" s="27">
        <v>23.66</v>
      </c>
      <c r="E75" s="20"/>
      <c r="F75" s="27">
        <v>0</v>
      </c>
      <c r="G75" s="20"/>
      <c r="H75" s="27">
        <v>23.66</v>
      </c>
      <c r="I75" s="20"/>
      <c r="J75" s="7">
        <v>1</v>
      </c>
      <c r="K75" s="1"/>
      <c r="L75" s="1"/>
    </row>
    <row r="76" spans="1:12" hidden="1" outlineLevel="1">
      <c r="A76" s="1"/>
      <c r="B76" s="8" t="s">
        <v>48</v>
      </c>
      <c r="C76" s="1"/>
      <c r="D76" s="25">
        <v>23.66</v>
      </c>
      <c r="E76" s="20"/>
      <c r="F76" s="25">
        <v>0</v>
      </c>
      <c r="G76" s="20"/>
      <c r="H76" s="25">
        <v>23.66</v>
      </c>
      <c r="I76" s="20"/>
      <c r="J76" s="12">
        <v>1</v>
      </c>
      <c r="K76" s="1"/>
      <c r="L76" s="1"/>
    </row>
    <row r="77" spans="1:12" collapsed="1">
      <c r="A77" s="1"/>
      <c r="B77" s="17" t="s">
        <v>65</v>
      </c>
      <c r="C77" s="1"/>
      <c r="D77" s="27">
        <v>689.96</v>
      </c>
      <c r="E77" s="20"/>
      <c r="F77" s="27">
        <v>11188.52</v>
      </c>
      <c r="G77" s="20"/>
      <c r="H77" s="27">
        <v>-10498.560000000001</v>
      </c>
      <c r="I77" s="20"/>
      <c r="J77" s="7">
        <f>(D77-F77)/F77</f>
        <v>-0.93833322012205378</v>
      </c>
      <c r="K77" s="1"/>
      <c r="L77" s="1"/>
    </row>
    <row r="78" spans="1:12" hidden="1" outlineLevel="1">
      <c r="A78" s="1"/>
      <c r="B78" s="16" t="s">
        <v>49</v>
      </c>
      <c r="C78" s="1"/>
      <c r="D78" s="28">
        <v>0</v>
      </c>
      <c r="E78" s="20"/>
      <c r="F78" s="28"/>
      <c r="G78" s="20"/>
      <c r="H78" s="28"/>
      <c r="I78" s="20"/>
      <c r="J78" s="20"/>
      <c r="K78" s="1"/>
      <c r="L78" s="1"/>
    </row>
    <row r="79" spans="1:12" hidden="1" outlineLevel="1">
      <c r="A79" s="1"/>
      <c r="B79" s="16" t="s">
        <v>50</v>
      </c>
      <c r="C79" s="1"/>
      <c r="D79" s="28">
        <v>689.96</v>
      </c>
      <c r="E79" s="20"/>
      <c r="F79" s="28">
        <v>11188.52</v>
      </c>
      <c r="G79" s="20"/>
      <c r="H79" s="28">
        <v>-10498.560000000001</v>
      </c>
      <c r="I79" s="20"/>
      <c r="J79" s="9">
        <v>-0.93833322012205378</v>
      </c>
      <c r="K79" s="1"/>
      <c r="L79" s="1"/>
    </row>
    <row r="80" spans="1:12" hidden="1" outlineLevel="1">
      <c r="A80" s="1"/>
      <c r="B80" s="1"/>
      <c r="C80" s="1"/>
      <c r="D80" s="20"/>
      <c r="E80" s="20"/>
      <c r="F80" s="28"/>
      <c r="G80" s="20"/>
      <c r="H80" s="28"/>
      <c r="I80" s="20"/>
      <c r="J80" s="20"/>
      <c r="K80" s="1"/>
      <c r="L80" s="1"/>
    </row>
    <row r="81" spans="1:12" hidden="1" outlineLevel="1">
      <c r="A81" s="1"/>
      <c r="B81" s="1"/>
      <c r="C81" s="1"/>
      <c r="D81" s="28"/>
      <c r="E81" s="20"/>
      <c r="F81" s="22"/>
      <c r="G81" s="20"/>
      <c r="H81" s="22"/>
      <c r="I81" s="20"/>
      <c r="J81" s="13"/>
      <c r="K81" s="1"/>
      <c r="L81" s="1"/>
    </row>
    <row r="82" spans="1:12" collapsed="1">
      <c r="A82" s="1"/>
      <c r="B82" s="1"/>
      <c r="C82" s="1"/>
      <c r="D82" s="28"/>
      <c r="E82" s="20"/>
      <c r="F82" s="28"/>
      <c r="G82" s="20"/>
      <c r="H82" s="28"/>
      <c r="I82" s="20"/>
      <c r="J82" s="20"/>
      <c r="K82" s="1"/>
      <c r="L82" s="1"/>
    </row>
    <row r="83" spans="1:12">
      <c r="A83" s="1"/>
      <c r="B83" s="3" t="s">
        <v>51</v>
      </c>
      <c r="C83" s="1"/>
      <c r="D83" s="24">
        <v>492.42</v>
      </c>
      <c r="E83" s="20"/>
      <c r="F83" s="24">
        <v>0</v>
      </c>
      <c r="G83" s="20"/>
      <c r="H83" s="24">
        <v>492.42</v>
      </c>
      <c r="I83" s="20"/>
      <c r="J83" s="5">
        <v>1</v>
      </c>
      <c r="K83" s="1"/>
      <c r="L83" s="1"/>
    </row>
    <row r="84" spans="1:12" hidden="1" outlineLevel="1">
      <c r="A84" s="1"/>
      <c r="B84" s="16" t="s">
        <v>52</v>
      </c>
      <c r="C84" s="1"/>
      <c r="D84" s="28">
        <v>492.42</v>
      </c>
      <c r="E84" s="20"/>
      <c r="F84" s="28"/>
      <c r="G84" s="20"/>
      <c r="H84" s="28">
        <v>492.42</v>
      </c>
      <c r="I84" s="20"/>
      <c r="J84" s="9">
        <v>1</v>
      </c>
      <c r="K84" s="1"/>
      <c r="L84" s="1"/>
    </row>
    <row r="85" spans="1:12" ht="7.5" customHeight="1" collapsed="1">
      <c r="A85" s="1"/>
      <c r="B85" s="1"/>
      <c r="C85" s="1"/>
      <c r="D85" s="20"/>
      <c r="E85" s="20"/>
      <c r="F85" s="28"/>
      <c r="G85" s="20"/>
      <c r="H85" s="28"/>
      <c r="I85" s="20"/>
      <c r="J85" s="20"/>
      <c r="K85" s="1"/>
      <c r="L85" s="1"/>
    </row>
    <row r="86" spans="1:12">
      <c r="A86" s="1"/>
      <c r="B86" s="3" t="s">
        <v>53</v>
      </c>
      <c r="C86" s="1"/>
      <c r="D86" s="24">
        <v>0</v>
      </c>
      <c r="E86" s="20"/>
      <c r="F86" s="24">
        <v>0</v>
      </c>
      <c r="G86" s="20"/>
      <c r="H86" s="24">
        <v>0</v>
      </c>
      <c r="I86" s="20"/>
      <c r="J86" s="5">
        <v>0</v>
      </c>
      <c r="K86" s="1"/>
      <c r="L86" s="1"/>
    </row>
    <row r="87" spans="1:12" hidden="1" outlineLevel="1">
      <c r="A87" s="1"/>
      <c r="B87" s="11" t="s">
        <v>63</v>
      </c>
      <c r="C87" s="1"/>
      <c r="D87" s="28"/>
      <c r="E87" s="20"/>
      <c r="F87" s="28"/>
      <c r="G87" s="20"/>
      <c r="H87" s="28">
        <v>0</v>
      </c>
      <c r="I87" s="20"/>
      <c r="J87" s="9"/>
      <c r="K87" s="1"/>
      <c r="L87" s="1"/>
    </row>
    <row r="88" spans="1:12" ht="7.5" customHeight="1" collapsed="1">
      <c r="A88" s="1"/>
      <c r="B88" s="1"/>
      <c r="C88" s="1"/>
      <c r="D88" s="28"/>
      <c r="E88" s="20"/>
      <c r="F88" s="28"/>
      <c r="G88" s="20"/>
      <c r="H88" s="28"/>
      <c r="I88" s="20"/>
      <c r="J88" s="20"/>
      <c r="K88" s="1"/>
      <c r="L88" s="1"/>
    </row>
    <row r="89" spans="1:12" ht="15.75" thickBot="1">
      <c r="A89" s="1"/>
      <c r="B89" s="14" t="s">
        <v>54</v>
      </c>
      <c r="C89" s="1"/>
      <c r="D89" s="31">
        <v>81148.56</v>
      </c>
      <c r="E89" s="20"/>
      <c r="F89" s="31">
        <v>68693.33</v>
      </c>
      <c r="G89" s="20"/>
      <c r="H89" s="31">
        <v>12455.229999999996</v>
      </c>
      <c r="I89" s="20"/>
      <c r="J89" s="15">
        <v>0.18131643931077435</v>
      </c>
      <c r="K89" s="1"/>
      <c r="L89" s="1"/>
    </row>
    <row r="90" spans="1:12" ht="15.75" thickTop="1">
      <c r="A90" s="1"/>
      <c r="B90" s="1"/>
      <c r="C90" s="1"/>
      <c r="D90" s="28"/>
      <c r="E90" s="20"/>
      <c r="F90" s="28"/>
      <c r="G90" s="20"/>
      <c r="H90" s="28"/>
      <c r="I90" s="20"/>
      <c r="J90" s="9"/>
      <c r="K90" s="1"/>
      <c r="L90" s="1"/>
    </row>
    <row r="91" spans="1:12" ht="15.75" thickBot="1">
      <c r="A91" s="1"/>
      <c r="B91" s="33" t="s">
        <v>55</v>
      </c>
      <c r="C91" s="1"/>
      <c r="D91" s="34">
        <v>81148.56</v>
      </c>
      <c r="E91" s="20"/>
      <c r="F91" s="34">
        <v>68693.33</v>
      </c>
      <c r="G91" s="20"/>
      <c r="H91" s="34">
        <v>12455.229999999996</v>
      </c>
      <c r="I91" s="35"/>
      <c r="J91" s="36">
        <v>0.18131643931077435</v>
      </c>
      <c r="K91" s="1"/>
      <c r="L91" s="1"/>
    </row>
    <row r="92" spans="1:12">
      <c r="A92" s="1"/>
      <c r="B92" s="1"/>
      <c r="C92" s="1"/>
      <c r="D92" s="20"/>
      <c r="E92" s="20"/>
      <c r="F92" s="20"/>
      <c r="G92" s="20"/>
      <c r="H92" s="20"/>
      <c r="I92" s="20"/>
      <c r="J92" s="20"/>
      <c r="K92" s="1"/>
      <c r="L92" s="1"/>
    </row>
    <row r="93" spans="1:12">
      <c r="A93" s="1"/>
      <c r="B93" s="1"/>
      <c r="C93" s="1"/>
      <c r="D93" s="20"/>
      <c r="E93" s="20"/>
      <c r="F93" s="20"/>
      <c r="G93" s="20"/>
      <c r="H93" s="20"/>
      <c r="I93" s="20"/>
      <c r="J93" s="20"/>
      <c r="K93" s="1"/>
      <c r="L93" s="1"/>
    </row>
    <row r="94" spans="1:12">
      <c r="A94" s="1"/>
      <c r="B94" s="1"/>
      <c r="C94" s="1"/>
      <c r="D94" s="20"/>
      <c r="E94" s="20"/>
      <c r="F94" s="20"/>
      <c r="G94" s="20"/>
      <c r="H94" s="20"/>
      <c r="I94" s="20"/>
      <c r="J94" s="20"/>
      <c r="K94" s="1"/>
      <c r="L94" s="1"/>
    </row>
    <row r="95" spans="1:12">
      <c r="A95" s="1"/>
      <c r="B95" s="1"/>
      <c r="C95" s="1"/>
      <c r="D95" s="20"/>
      <c r="E95" s="20"/>
      <c r="F95" s="20"/>
      <c r="G95" s="20"/>
      <c r="H95" s="20"/>
      <c r="I95" s="20"/>
      <c r="J95" s="20"/>
      <c r="K95" s="1"/>
      <c r="L95" s="1"/>
    </row>
    <row r="96" spans="1:12">
      <c r="A96" s="1"/>
      <c r="B96" s="1"/>
      <c r="C96" s="1"/>
      <c r="D96" s="20"/>
      <c r="E96" s="20"/>
      <c r="F96" s="20"/>
      <c r="G96" s="20"/>
      <c r="H96" s="20"/>
      <c r="I96" s="20"/>
      <c r="J96" s="20"/>
      <c r="K96" s="1"/>
      <c r="L96" s="1"/>
    </row>
    <row r="97" spans="1:12">
      <c r="A97" s="1"/>
      <c r="B97" s="1"/>
      <c r="C97" s="1"/>
      <c r="D97" s="20"/>
      <c r="E97" s="20"/>
      <c r="F97" s="20"/>
      <c r="G97" s="20"/>
      <c r="H97" s="20"/>
      <c r="I97" s="20"/>
      <c r="J97" s="20"/>
      <c r="K97" s="1"/>
      <c r="L97" s="1"/>
    </row>
    <row r="98" spans="1:12">
      <c r="A98" s="1"/>
      <c r="B98" s="1"/>
      <c r="C98" s="1"/>
      <c r="D98" s="20"/>
      <c r="E98" s="20"/>
      <c r="F98" s="20"/>
      <c r="G98" s="20"/>
      <c r="H98" s="20"/>
      <c r="I98" s="20"/>
      <c r="J98" s="20"/>
      <c r="K98" s="1"/>
    </row>
    <row r="99" spans="1:12">
      <c r="A99" s="1"/>
      <c r="B99" s="1"/>
      <c r="C99" s="1"/>
      <c r="D99" s="20"/>
      <c r="E99" s="20"/>
      <c r="F99" s="20"/>
      <c r="G99" s="20"/>
      <c r="H99" s="20"/>
      <c r="I99" s="20"/>
      <c r="J99" s="20"/>
      <c r="K99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EX. 1T 2026</vt:lpstr>
      <vt:lpstr>'EX. 1T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Mimbrero Solé, Lidia</dc:creator>
  <cp:lastModifiedBy>Bernadó Fernandez, Sara</cp:lastModifiedBy>
  <cp:lastPrinted>2026-06-02T09:47:34Z</cp:lastPrinted>
  <dcterms:created xsi:type="dcterms:W3CDTF">2026-05-22T10:56:06Z</dcterms:created>
  <dcterms:modified xsi:type="dcterms:W3CDTF">2026-06-04T10:15:29Z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3082</vt:lpwstr>
  </property>
</Properties>
</file>