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ECRETARIA\JORDINA\_PORTAL DE LA TRANSPARÈNCIA\RECURS TRANSPARÈNCIA 2024\Relació proveïdors\"/>
    </mc:Choice>
  </mc:AlternateContent>
  <xr:revisionPtr revIDLastSave="0" documentId="13_ncr:1_{44341619-ABF7-4111-BBDE-2E6F0E8BE733}" xr6:coauthVersionLast="47" xr6:coauthVersionMax="47" xr10:uidLastSave="{00000000-0000-0000-0000-000000000000}"/>
  <bookViews>
    <workbookView xWindow="28680" yWindow="-135" windowWidth="29040" windowHeight="15840" tabRatio="490" xr2:uid="{00000000-000D-0000-FFFF-FFFF00000000}"/>
  </bookViews>
  <sheets>
    <sheet name="PublicacioExpedient" sheetId="1" r:id="rId1"/>
  </sheets>
  <externalReferences>
    <externalReference r:id="rId2"/>
  </externalReferences>
  <definedNames>
    <definedName name="_xlnm._FilterDatabase" localSheetId="0" hidden="1">PublicacioExpedient!$A$1:$F$382</definedName>
    <definedName name="TIPUS_HIDDEN">[1]Hidden!$C$2:$C$4</definedName>
  </definedNames>
  <calcPr calcId="191029"/>
</workbook>
</file>

<file path=xl/calcChain.xml><?xml version="1.0" encoding="utf-8"?>
<calcChain xmlns="http://schemas.openxmlformats.org/spreadsheetml/2006/main">
  <c r="F71" i="1" l="1"/>
  <c r="F240" i="1"/>
  <c r="F43" i="1"/>
  <c r="F44" i="1"/>
  <c r="F45" i="1"/>
  <c r="F47" i="1"/>
  <c r="F48" i="1"/>
  <c r="A151" i="1"/>
  <c r="A150" i="1"/>
  <c r="A146" i="1"/>
  <c r="A145" i="1"/>
  <c r="A144" i="1"/>
  <c r="A143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08" i="1"/>
  <c r="A107" i="1"/>
  <c r="A106" i="1"/>
  <c r="F65" i="1"/>
  <c r="F98" i="1"/>
  <c r="F103" i="1"/>
  <c r="F114" i="1"/>
  <c r="F115" i="1"/>
  <c r="F116" i="1"/>
  <c r="F208" i="1"/>
  <c r="F202" i="1"/>
  <c r="F173" i="1"/>
  <c r="A176" i="1"/>
  <c r="A170" i="1"/>
  <c r="A168" i="1"/>
  <c r="A166" i="1"/>
  <c r="A165" i="1"/>
  <c r="A164" i="1"/>
  <c r="A163" i="1"/>
  <c r="A162" i="1"/>
  <c r="A161" i="1"/>
  <c r="A157" i="1"/>
  <c r="A156" i="1"/>
  <c r="A152" i="1"/>
  <c r="A149" i="1"/>
  <c r="A147" i="1"/>
  <c r="A142" i="1"/>
  <c r="A141" i="1"/>
</calcChain>
</file>

<file path=xl/sharedStrings.xml><?xml version="1.0" encoding="utf-8"?>
<sst xmlns="http://schemas.openxmlformats.org/spreadsheetml/2006/main" count="1402" uniqueCount="777">
  <si>
    <t>Lots</t>
  </si>
  <si>
    <t>Subministraments</t>
  </si>
  <si>
    <t>Serveis</t>
  </si>
  <si>
    <t>Concessió de serveis</t>
  </si>
  <si>
    <t>Obres</t>
  </si>
  <si>
    <t>105/2021</t>
  </si>
  <si>
    <t>11/2021</t>
  </si>
  <si>
    <t>113/2022</t>
  </si>
  <si>
    <t>114/2019</t>
  </si>
  <si>
    <t>117/2017</t>
  </si>
  <si>
    <t>120/2020</t>
  </si>
  <si>
    <t>124/2018</t>
  </si>
  <si>
    <t>Lot 1</t>
  </si>
  <si>
    <t>Lot 2</t>
  </si>
  <si>
    <t>127/2022</t>
  </si>
  <si>
    <t>128/2022</t>
  </si>
  <si>
    <t>129/2022</t>
  </si>
  <si>
    <t>130/2022</t>
  </si>
  <si>
    <t>135/2021</t>
  </si>
  <si>
    <t>139/2019</t>
  </si>
  <si>
    <t>140/2019</t>
  </si>
  <si>
    <t>140/2021</t>
  </si>
  <si>
    <t>141/2022</t>
  </si>
  <si>
    <t>14/2023</t>
  </si>
  <si>
    <t>143/2021</t>
  </si>
  <si>
    <t>145/2021</t>
  </si>
  <si>
    <t>152/2019</t>
  </si>
  <si>
    <t>159/2021</t>
  </si>
  <si>
    <t>160/2021</t>
  </si>
  <si>
    <t>161/2017</t>
  </si>
  <si>
    <t>167/2018</t>
  </si>
  <si>
    <t>168/2021</t>
  </si>
  <si>
    <t>178/2018</t>
  </si>
  <si>
    <t>179/2017</t>
  </si>
  <si>
    <t>19/2021</t>
  </si>
  <si>
    <t>19/2022</t>
  </si>
  <si>
    <t>20/2020</t>
  </si>
  <si>
    <t>20/2023</t>
  </si>
  <si>
    <t>217/2018</t>
  </si>
  <si>
    <t>219/2018</t>
  </si>
  <si>
    <t>220/2018</t>
  </si>
  <si>
    <t>26/2017</t>
  </si>
  <si>
    <t>29/2017</t>
  </si>
  <si>
    <t>31/2023</t>
  </si>
  <si>
    <t>33/2018</t>
  </si>
  <si>
    <t>33/2021</t>
  </si>
  <si>
    <t>34/2018</t>
  </si>
  <si>
    <t>35/2021</t>
  </si>
  <si>
    <t>37/2018</t>
  </si>
  <si>
    <t>38/2020</t>
  </si>
  <si>
    <t>40/2021</t>
  </si>
  <si>
    <t>41/2018</t>
  </si>
  <si>
    <t>43/2022</t>
  </si>
  <si>
    <t>49/2017</t>
  </si>
  <si>
    <t>49/2020</t>
  </si>
  <si>
    <t>49/2023</t>
  </si>
  <si>
    <t>50/2022</t>
  </si>
  <si>
    <t>53/2022</t>
  </si>
  <si>
    <t>55/2021</t>
  </si>
  <si>
    <t>56/2022</t>
  </si>
  <si>
    <t>57/2019</t>
  </si>
  <si>
    <t>57/2022</t>
  </si>
  <si>
    <t>59/2019</t>
  </si>
  <si>
    <t>60/2019</t>
  </si>
  <si>
    <t>61/2019</t>
  </si>
  <si>
    <t>62/2017</t>
  </si>
  <si>
    <t>62/2019</t>
  </si>
  <si>
    <t>62/2021</t>
  </si>
  <si>
    <t>65/2016</t>
  </si>
  <si>
    <t>70/2018</t>
  </si>
  <si>
    <t>71/2021</t>
  </si>
  <si>
    <t>71/2022</t>
  </si>
  <si>
    <t>73/2019</t>
  </si>
  <si>
    <t>75/2017</t>
  </si>
  <si>
    <t>75/2020</t>
  </si>
  <si>
    <t>76/2022</t>
  </si>
  <si>
    <t>80/2020</t>
  </si>
  <si>
    <t>80/2022</t>
  </si>
  <si>
    <t>81/2020</t>
  </si>
  <si>
    <t>89/2022</t>
  </si>
  <si>
    <t>93/2019</t>
  </si>
  <si>
    <t>93/2022</t>
  </si>
  <si>
    <t>94/2019</t>
  </si>
  <si>
    <t>Privat</t>
  </si>
  <si>
    <t>Tipus</t>
  </si>
  <si>
    <t>EXP</t>
  </si>
  <si>
    <t>Adjudicatari</t>
  </si>
  <si>
    <t>NIF</t>
  </si>
  <si>
    <t>34/2021</t>
  </si>
  <si>
    <t>€ Adj (amb IVA)</t>
  </si>
  <si>
    <t>1/2023</t>
  </si>
  <si>
    <t>NAIRAL WATER S.L.</t>
  </si>
  <si>
    <t>B61875241</t>
  </si>
  <si>
    <t>2/2023</t>
  </si>
  <si>
    <t>B42839639</t>
  </si>
  <si>
    <t>3/2023</t>
  </si>
  <si>
    <t>A28767671</t>
  </si>
  <si>
    <t>4/2023</t>
  </si>
  <si>
    <t>A58623406</t>
  </si>
  <si>
    <t>8/2023</t>
  </si>
  <si>
    <t>A08001182</t>
  </si>
  <si>
    <t>9/2023</t>
  </si>
  <si>
    <t>Josep Roumens Badia</t>
  </si>
  <si>
    <t>10/2023</t>
  </si>
  <si>
    <t>B66378134</t>
  </si>
  <si>
    <t>11/2023</t>
  </si>
  <si>
    <t>Xavier Alavedra Penela</t>
  </si>
  <si>
    <t>13/2023</t>
  </si>
  <si>
    <t>Anton Uró Roca</t>
  </si>
  <si>
    <t>15/2023</t>
  </si>
  <si>
    <t>FUNDACIÓ FERRER I GUÀRDIA</t>
  </si>
  <si>
    <t>G5850698</t>
  </si>
  <si>
    <t>17/2023</t>
  </si>
  <si>
    <t>23/2023</t>
  </si>
  <si>
    <t>Juan Antonio Campillo Zaragoza</t>
  </si>
  <si>
    <t>24/2023</t>
  </si>
  <si>
    <t>IDEEM INNOVA SL</t>
  </si>
  <si>
    <t>B66056052</t>
  </si>
  <si>
    <t>25/2023</t>
  </si>
  <si>
    <t>GALLEX PROTECCION CONTRAINCENDIOS S.L.</t>
  </si>
  <si>
    <t>B64444094</t>
  </si>
  <si>
    <t>26/2023</t>
  </si>
  <si>
    <t>ETEGMA 2000, SL</t>
  </si>
  <si>
    <t>B62022520</t>
  </si>
  <si>
    <t>28/2023</t>
  </si>
  <si>
    <t>JOSEP Mª ORTIZ PRAT</t>
  </si>
  <si>
    <t>32/2023</t>
  </si>
  <si>
    <t>Prodiscapacitats Fundació Privada Terrassenca -Prodis-</t>
  </si>
  <si>
    <t>G60941861</t>
  </si>
  <si>
    <t>35/2023</t>
  </si>
  <si>
    <t>125/2022</t>
  </si>
  <si>
    <t>Sociedad Española de Construcciones Eléctricas S.A</t>
  </si>
  <si>
    <t>131/2022</t>
  </si>
  <si>
    <t>133/2022</t>
  </si>
  <si>
    <t>FUNDACIÓ PRIVADA PRESIDENT AMAT ROUMENTS (LaFACT)</t>
  </si>
  <si>
    <t>G58049016</t>
  </si>
  <si>
    <t>142/2022</t>
  </si>
  <si>
    <t xml:space="preserve">FERRAN GUASCH ROSICH </t>
  </si>
  <si>
    <t>143/2022</t>
  </si>
  <si>
    <t>GEOFOREST MONT, S.L</t>
  </si>
  <si>
    <t>B66734286</t>
  </si>
  <si>
    <t>DOMINI AMBIENTAL, SL</t>
  </si>
  <si>
    <t>B63078992</t>
  </si>
  <si>
    <t>7 I TRIA, SLU</t>
  </si>
  <si>
    <t>B61046017</t>
  </si>
  <si>
    <t>NOVATILU</t>
  </si>
  <si>
    <t>B98197916</t>
  </si>
  <si>
    <t>FUNDACIÓ PIA INSTITUT PERE TARRÉS D'EDUCACIÓ EN L'ESPLAI</t>
  </si>
  <si>
    <t>R5800395E</t>
  </si>
  <si>
    <t>Miquel Sallarés Carulla</t>
  </si>
  <si>
    <t>Electricitat Boquet S.L.</t>
  </si>
  <si>
    <t>B62145503</t>
  </si>
  <si>
    <t>ENGICO2EN SLP</t>
  </si>
  <si>
    <t>B55270292</t>
  </si>
  <si>
    <t>ACHETEX2007, S.L</t>
  </si>
  <si>
    <t>B64462518</t>
  </si>
  <si>
    <t>Moreno Lison E Hijos, SL</t>
  </si>
  <si>
    <t>B61919510</t>
  </si>
  <si>
    <t>Aleix Rifà Beltran</t>
  </si>
  <si>
    <t>Bufet Garrigosa SLP</t>
  </si>
  <si>
    <t>B64892227</t>
  </si>
  <si>
    <t>Trenchs Enginyeria i Arquitectura SL</t>
  </si>
  <si>
    <t>B64929532</t>
  </si>
  <si>
    <t>Elèctrica Pintó S.L.</t>
  </si>
  <si>
    <t>B58349028</t>
  </si>
  <si>
    <t>B65479305</t>
  </si>
  <si>
    <t>BANCELLS ECOTECNICS SL</t>
  </si>
  <si>
    <t>EDUARD FENOY I ASSOCIATS, SLP (EFAarquitectes)</t>
  </si>
  <si>
    <t>B61122446</t>
  </si>
  <si>
    <t xml:space="preserve">ALPHABET ESPAÑA FLEET MANAGEMENT, SA </t>
  </si>
  <si>
    <t xml:space="preserve"> A91001438</t>
  </si>
  <si>
    <t>CREA CONSULTORS D'ARQUITECTURA I ENGINYERIA,SLP</t>
  </si>
  <si>
    <t>B67019836</t>
  </si>
  <si>
    <t>TE QUIERO UN HUEVO, SLU</t>
  </si>
  <si>
    <t>B01673391</t>
  </si>
  <si>
    <t xml:space="preserve">SOCIEDAD GENERAL DE AGUAS DE BARCELONA, SAU	</t>
  </si>
  <si>
    <t>A08000234</t>
  </si>
  <si>
    <t xml:space="preserve">TREBALLS FORESTALS PRESEGUE, SL	</t>
  </si>
  <si>
    <t>B65543969</t>
  </si>
  <si>
    <t>ENGINEERING AND TECHNOLOGY FIR LIFE,SL</t>
  </si>
  <si>
    <t>B08115800</t>
  </si>
  <si>
    <t>ORIOL CARBONELL VALVERDE</t>
  </si>
  <si>
    <t xml:space="preserve">INDUSTRIAL OLESA, SL	</t>
  </si>
  <si>
    <t>B58629486</t>
  </si>
  <si>
    <t>CREA UNIFORMES, SL</t>
  </si>
  <si>
    <t>B40530651</t>
  </si>
  <si>
    <t>ABAST SYSTEMS SOLUTIONS,SL</t>
  </si>
  <si>
    <t>B59104612</t>
  </si>
  <si>
    <t>ENGINEERING AND TECHNOLOGY FOR LIFE, SL</t>
  </si>
  <si>
    <t>INST COMET, SLU</t>
  </si>
  <si>
    <t>B59950964</t>
  </si>
  <si>
    <t>GIROCOPI,SL - SISTEMES D'ORGANITZACIÓ,SA - UTE</t>
  </si>
  <si>
    <t>U67273987</t>
  </si>
  <si>
    <t>A91001438</t>
  </si>
  <si>
    <t xml:space="preserve">DIVARIAN PROPIEDAD,SA	</t>
  </si>
  <si>
    <t>A81036501</t>
  </si>
  <si>
    <t>SGS INSPECCIONES REGLAMENTARIAS,SA</t>
  </si>
  <si>
    <t>A84395078</t>
  </si>
  <si>
    <t>FAIN ASCENSORES,SA</t>
  </si>
  <si>
    <t>A28303485</t>
  </si>
  <si>
    <t>SUMINISTROS TARRASENSES,SA</t>
  </si>
  <si>
    <t>A08017253</t>
  </si>
  <si>
    <t>ELECNOR SERVICIOS Y PROYECTOS,SAU</t>
  </si>
  <si>
    <t>A79486833</t>
  </si>
  <si>
    <t>SERVEIS INTEGRALS 360 PLUS,SL</t>
  </si>
  <si>
    <t>B65891475</t>
  </si>
  <si>
    <t>MARIA MORERA CÁRDENAS</t>
  </si>
  <si>
    <t xml:space="preserve">DIPCO OLESA EMPRESA CONSTRUCTORA,SL	</t>
  </si>
  <si>
    <t>B63288302</t>
  </si>
  <si>
    <t>INFORMATÀTICA CORPORATIVA CATALANA, ICC,SL</t>
  </si>
  <si>
    <t>B60421401</t>
  </si>
  <si>
    <t>ENDESA ENERGIA,SAU</t>
  </si>
  <si>
    <t>A81948077</t>
  </si>
  <si>
    <t>NICE MOMENTS FACTORY,SL</t>
  </si>
  <si>
    <t>B55744650</t>
  </si>
  <si>
    <t>FORJADOS Y ESTRUCTURAS DE HORMIGÓN ONE,SL</t>
  </si>
  <si>
    <t>B67481721</t>
  </si>
  <si>
    <t>B65187569</t>
  </si>
  <si>
    <t>NASCOR FORMACIÓN, SLU</t>
  </si>
  <si>
    <t>G64708779</t>
  </si>
  <si>
    <t>LA XARRANCA</t>
  </si>
  <si>
    <t>B67318311</t>
  </si>
  <si>
    <t>SOM CONTROL I SEGURETAT SL</t>
  </si>
  <si>
    <t>A35078682</t>
  </si>
  <si>
    <t>TÉCNICAS DE DESALINIZACIÓN DE AGUAS, S.A.</t>
  </si>
  <si>
    <t>Jaume Casadevall Puig</t>
  </si>
  <si>
    <t>Huc Bassas Bertran</t>
  </si>
  <si>
    <t>Josep Treviño Escolà</t>
  </si>
  <si>
    <t>Oriol Carbonell Valverde</t>
  </si>
  <si>
    <t>FIRTEC S.A.</t>
  </si>
  <si>
    <t>A60493582</t>
  </si>
  <si>
    <t>Lopez y Gonzalvez Consultores SL</t>
  </si>
  <si>
    <t>B06825129</t>
  </si>
  <si>
    <t>Fast Control SL</t>
  </si>
  <si>
    <t>Nairal Water S.L.</t>
  </si>
  <si>
    <t>Entidad Maya S.L.</t>
  </si>
  <si>
    <t>B96330725</t>
  </si>
  <si>
    <t>INSTALACIONES Y MANTENIMIENTOS EN SISTEMAS CONTRAINCENDIOS S.L</t>
  </si>
  <si>
    <t>B67202929</t>
  </si>
  <si>
    <t>Rentokil Initial España S.A.</t>
  </si>
  <si>
    <t>Sotecen Vial, S.L.</t>
  </si>
  <si>
    <t>Jose Fernado Periago Garcia</t>
  </si>
  <si>
    <t>9HPROTECTA SEGURETAT INTEGRAL SL</t>
  </si>
  <si>
    <t>B67624569</t>
  </si>
  <si>
    <t>Esitec Energia S.L.</t>
  </si>
  <si>
    <t>B66067117</t>
  </si>
  <si>
    <t>Brócoli S.L.</t>
  </si>
  <si>
    <t>B29778651</t>
  </si>
  <si>
    <t>Josep Mª Ortiz Prat</t>
  </si>
  <si>
    <t>Motoproject Diseño y Fabricación, S.L</t>
  </si>
  <si>
    <t>B65758617</t>
  </si>
  <si>
    <t>48/2022</t>
  </si>
  <si>
    <t>ARCOS REFRIGERACIÓN INDUSTRIAL S.A.</t>
  </si>
  <si>
    <t>58/2022</t>
  </si>
  <si>
    <t>Fundació Pere Tarrés</t>
  </si>
  <si>
    <t>74/2022</t>
  </si>
  <si>
    <t>79/2022</t>
  </si>
  <si>
    <t>81/2022</t>
  </si>
  <si>
    <t>ASFALTS RIBA SA</t>
  </si>
  <si>
    <t>83/2022</t>
  </si>
  <si>
    <t>Asfaltos Augusta S.L.</t>
  </si>
  <si>
    <t>87/2022</t>
  </si>
  <si>
    <t>90/2022</t>
  </si>
  <si>
    <t>91/2022</t>
  </si>
  <si>
    <t>Alexis Guallar Tasies</t>
  </si>
  <si>
    <t>92/2022</t>
  </si>
  <si>
    <t>96/2022</t>
  </si>
  <si>
    <t>97/2022</t>
  </si>
  <si>
    <t>Geotec España SL</t>
  </si>
  <si>
    <t>98/2022</t>
  </si>
  <si>
    <t>101/2022</t>
  </si>
  <si>
    <t>AdEdMA Consultoria i Serveis S.L.</t>
  </si>
  <si>
    <t>105/2022</t>
  </si>
  <si>
    <t>9HABITAT INTEL·LIGENT S.L.</t>
  </si>
  <si>
    <t>107/2022</t>
  </si>
  <si>
    <t>108/2022</t>
  </si>
  <si>
    <t>Talher S.A.</t>
  </si>
  <si>
    <t>109/2022</t>
  </si>
  <si>
    <t>Fitor Forestal S.L.</t>
  </si>
  <si>
    <t>110/2022</t>
  </si>
  <si>
    <t>Marçal Ambròs Colomer</t>
  </si>
  <si>
    <t>111/2022</t>
  </si>
  <si>
    <t>Consultores de Gestión Pública S.L.</t>
  </si>
  <si>
    <t>115/2022</t>
  </si>
  <si>
    <t>116/2022</t>
  </si>
  <si>
    <t>118/2022</t>
  </si>
  <si>
    <t>123/2022</t>
  </si>
  <si>
    <t>132/2022</t>
  </si>
  <si>
    <t>137/2022</t>
  </si>
  <si>
    <t>ENTIDAD MAYA, S.L.</t>
  </si>
  <si>
    <t>140/2022</t>
  </si>
  <si>
    <t>Cooperativa Escola Lliure El Sol SCCL</t>
  </si>
  <si>
    <t>18/2020</t>
  </si>
  <si>
    <t>Santi Ortega Encuentra</t>
  </si>
  <si>
    <t>78/2020</t>
  </si>
  <si>
    <t>Sercat Instal·lacions i Serveis Integrals SL</t>
  </si>
  <si>
    <t>100/2020</t>
  </si>
  <si>
    <t>Joaquin Marin Fernández</t>
  </si>
  <si>
    <t>115/2020</t>
  </si>
  <si>
    <t>121/2020</t>
  </si>
  <si>
    <t>Josep Lluís Alberquerque Alavedra</t>
  </si>
  <si>
    <t>123/2020</t>
  </si>
  <si>
    <t>1/2021</t>
  </si>
  <si>
    <t>DAVID MARTÍN LÓPEZ</t>
  </si>
  <si>
    <t>2/2021</t>
  </si>
  <si>
    <t>3/2021</t>
  </si>
  <si>
    <t>4/2021</t>
  </si>
  <si>
    <t>5/2021</t>
  </si>
  <si>
    <t>IMPRESSIONS INTERCOMARCALS, S.A</t>
  </si>
  <si>
    <t>6/2021</t>
  </si>
  <si>
    <t>7/2021</t>
  </si>
  <si>
    <t>JOSEP ROUMENS BADIA</t>
  </si>
  <si>
    <t>8/2021</t>
  </si>
  <si>
    <t>David Pardo de la Casa</t>
  </si>
  <si>
    <t>13/2021</t>
  </si>
  <si>
    <t>15/2021</t>
  </si>
  <si>
    <t>Crous Expert, S.L.</t>
  </si>
  <si>
    <t>9/2021</t>
  </si>
  <si>
    <t>Aigües del Prat SA</t>
  </si>
  <si>
    <t>10/2021</t>
  </si>
  <si>
    <t>14/2021</t>
  </si>
  <si>
    <t xml:space="preserve">GISFERA, SCCL </t>
  </si>
  <si>
    <t>16/2021</t>
  </si>
  <si>
    <t>17/2021</t>
  </si>
  <si>
    <t>22/2021</t>
  </si>
  <si>
    <t>23/2021</t>
  </si>
  <si>
    <t>24/2021</t>
  </si>
  <si>
    <t>NAIRAL WATER, SL</t>
  </si>
  <si>
    <t>25/2021</t>
  </si>
  <si>
    <t>26/2021</t>
  </si>
  <si>
    <t>27/2021</t>
  </si>
  <si>
    <t>28/2021</t>
  </si>
  <si>
    <t>30/2021</t>
  </si>
  <si>
    <t>ASFALTOS DEL VALLÈS S.A</t>
  </si>
  <si>
    <t>31/2021</t>
  </si>
  <si>
    <t>NATURALEA CONSERVACIÓ SL</t>
  </si>
  <si>
    <t>36/2021</t>
  </si>
  <si>
    <t>SEBASTIÀ FERNÁNDEZ I DOBLAS</t>
  </si>
  <si>
    <t>37/2021</t>
  </si>
  <si>
    <t>COMET MARTÍNEZ BOIX, S.L</t>
  </si>
  <si>
    <t>39/2021</t>
  </si>
  <si>
    <t>ÀGUEDA ROVIRA GABARRÓ</t>
  </si>
  <si>
    <t>43/2021</t>
  </si>
  <si>
    <t>45/2021</t>
  </si>
  <si>
    <t>48/2021</t>
  </si>
  <si>
    <t>Enric Simon Madrenas</t>
  </si>
  <si>
    <t>50/2021</t>
  </si>
  <si>
    <t>51/2021</t>
  </si>
  <si>
    <t>FUNDACIÓ PERE TARRÉS</t>
  </si>
  <si>
    <t>52/2021</t>
  </si>
  <si>
    <t>53/2021</t>
  </si>
  <si>
    <t>Teresa Casserras Moreno</t>
  </si>
  <si>
    <t>58/2021</t>
  </si>
  <si>
    <t>59/2021</t>
  </si>
  <si>
    <t>63/2021</t>
  </si>
  <si>
    <t>68/2021</t>
  </si>
  <si>
    <t>ARCHITECTURAL INDUSTRIALIZED OFFICE S.L.</t>
  </si>
  <si>
    <t>69/2021</t>
  </si>
  <si>
    <t>Sistemas de Gestión del Territorio, S.L</t>
  </si>
  <si>
    <t>70/2021</t>
  </si>
  <si>
    <t>74/2021</t>
  </si>
  <si>
    <t>75/2021</t>
  </si>
  <si>
    <t>AMTEVO MEDIO AMBIENTE, S.L</t>
  </si>
  <si>
    <t>B66322389</t>
  </si>
  <si>
    <t>A60175916</t>
  </si>
  <si>
    <t>F55300222</t>
  </si>
  <si>
    <t>B67152173</t>
  </si>
  <si>
    <t>B62536974</t>
  </si>
  <si>
    <t>A60930344</t>
  </si>
  <si>
    <t>B61014312</t>
  </si>
  <si>
    <t>F59914994</t>
  </si>
  <si>
    <t xml:space="preserve">B96330725 </t>
  </si>
  <si>
    <t>B81823809</t>
  </si>
  <si>
    <t>B17543778</t>
  </si>
  <si>
    <t>A08602815</t>
  </si>
  <si>
    <t>B63472807</t>
  </si>
  <si>
    <t>B63491260</t>
  </si>
  <si>
    <t> VERDMON GESTIÓ AMBIENTAL, SL </t>
  </si>
  <si>
    <t>B64455835</t>
  </si>
  <si>
    <t>B53926952</t>
  </si>
  <si>
    <t>A08921660</t>
  </si>
  <si>
    <t xml:space="preserve">R5800395E </t>
  </si>
  <si>
    <t>R5800395E </t>
  </si>
  <si>
    <t>B62604806</t>
  </si>
  <si>
    <t>B63087928</t>
  </si>
  <si>
    <t>B66026147</t>
  </si>
  <si>
    <t>A80292667</t>
  </si>
  <si>
    <t>ALD AUTOMOTIVE SA</t>
  </si>
  <si>
    <t> BANCO BILBAO VIZCAYA ARGENTARIA, S.A. </t>
  </si>
  <si>
    <t>A48265169 </t>
  </si>
  <si>
    <t xml:space="preserve">A08001182 </t>
  </si>
  <si>
    <t>A28002335 </t>
  </si>
  <si>
    <t>SOCIEDAD IBERICA DE CONSTRUCCIONES ELECTRICAS, SA</t>
  </si>
  <si>
    <t xml:space="preserve">A25027145 </t>
  </si>
  <si>
    <t>SERVICIOS MICROINFORMÁTICA, SA</t>
  </si>
  <si>
    <t>NASCOR FORMACIÓN, SL.U</t>
  </si>
  <si>
    <t>UTE ARCASA-FPT ESCOLES AJUNTAMENT VACARISSES</t>
  </si>
  <si>
    <t>U01811827</t>
  </si>
  <si>
    <t>22/2023</t>
  </si>
  <si>
    <t>59/2023</t>
  </si>
  <si>
    <t>13/2013</t>
  </si>
  <si>
    <t>Excelent Facility Services, SLU</t>
  </si>
  <si>
    <t>B17067646</t>
  </si>
  <si>
    <t>136/2021</t>
  </si>
  <si>
    <t>SERCAT Instal·lacions i Serveis Integrals SL</t>
  </si>
  <si>
    <t>1427/2006</t>
  </si>
  <si>
    <t>ISS FACILITY SERVICES, SA</t>
  </si>
  <si>
    <t>A61895371</t>
  </si>
  <si>
    <t>61/2023</t>
  </si>
  <si>
    <t>ELECTRICITAT BOQUET SL</t>
  </si>
  <si>
    <t>69/2023</t>
  </si>
  <si>
    <t>ACRONET NETEJA, S.L.</t>
  </si>
  <si>
    <t>B25763582</t>
  </si>
  <si>
    <t>70/2023</t>
  </si>
  <si>
    <t>Montserrat Beltran Varea</t>
  </si>
  <si>
    <t>68/2023</t>
  </si>
  <si>
    <t>SUMAR, Serveis Públics d’Acció Social de Catalunya M.P., S.L.</t>
  </si>
  <si>
    <t>B55023832</t>
  </si>
  <si>
    <t>38/2024</t>
  </si>
  <si>
    <t>25/2024</t>
  </si>
  <si>
    <t>69/2024</t>
  </si>
  <si>
    <t>28/2024</t>
  </si>
  <si>
    <t>40/2024</t>
  </si>
  <si>
    <t>36/2024</t>
  </si>
  <si>
    <t>12/2024</t>
  </si>
  <si>
    <t>15/2024</t>
  </si>
  <si>
    <t>70/2024</t>
  </si>
  <si>
    <t>47/2024</t>
  </si>
  <si>
    <t>44/2024</t>
  </si>
  <si>
    <t>37/2024</t>
  </si>
  <si>
    <t>89/2023</t>
  </si>
  <si>
    <t>90/2023</t>
  </si>
  <si>
    <t>ETEGMA SL</t>
  </si>
  <si>
    <t>39/2023</t>
  </si>
  <si>
    <t>CARLOS CASTILLA INGENIEROS, S.A.</t>
  </si>
  <si>
    <t>A43066299</t>
  </si>
  <si>
    <t>91/2023</t>
  </si>
  <si>
    <t>EMINFOR S.L</t>
  </si>
  <si>
    <t>B59035675</t>
  </si>
  <si>
    <t>SOM ENERGIA</t>
  </si>
  <si>
    <t>2024_244</t>
  </si>
  <si>
    <t xml:space="preserve">ID WASTE, SL </t>
  </si>
  <si>
    <t>B55160071</t>
  </si>
  <si>
    <t>16/2024</t>
  </si>
  <si>
    <t>MARIA MORERA CARDENAS</t>
  </si>
  <si>
    <t>INGRÈS</t>
  </si>
  <si>
    <t>17/2024</t>
  </si>
  <si>
    <t>2024_302</t>
  </si>
  <si>
    <t>1/2024</t>
  </si>
  <si>
    <t>HAPPY LUDIC S.L.</t>
  </si>
  <si>
    <t>B63768550</t>
  </si>
  <si>
    <t>5/2024</t>
  </si>
  <si>
    <t>7/2024</t>
  </si>
  <si>
    <t xml:space="preserve">GrupMas Constructors S.L.U. </t>
  </si>
  <si>
    <t>B59859025</t>
  </si>
  <si>
    <t>10/2024</t>
  </si>
  <si>
    <t>HAPPY LUDIC, S.L.</t>
  </si>
  <si>
    <t>39.710.09 €</t>
  </si>
  <si>
    <t>18/2024</t>
  </si>
  <si>
    <t>ESPAIS VERDS DEL VALLÈS SA</t>
  </si>
  <si>
    <t>A58597923</t>
  </si>
  <si>
    <t>31/2024</t>
  </si>
  <si>
    <t xml:space="preserve">ELÈCTRICA PINTÓ S.L., </t>
  </si>
  <si>
    <t>33/2024</t>
  </si>
  <si>
    <t>Marc Alavedra Gimenez</t>
  </si>
  <si>
    <t>34/2024</t>
  </si>
  <si>
    <t>SOTECEN VIAL S.L.</t>
  </si>
  <si>
    <t>SOCIEDAD ESPAÑOLA DE CONSTRUCCIONES ELÉCTRICAS SA</t>
  </si>
  <si>
    <t>46/2024</t>
  </si>
  <si>
    <t>E.I Senders Vius, SCCL</t>
  </si>
  <si>
    <t>F13866470</t>
  </si>
  <si>
    <t>49/2024</t>
  </si>
  <si>
    <t xml:space="preserve">Sorigué S.A.U, S.L. </t>
  </si>
  <si>
    <t>A25007832</t>
  </si>
  <si>
    <t>51/2024</t>
  </si>
  <si>
    <t xml:space="preserve">LaFact (Fundació Privada President Amat Roumens) </t>
  </si>
  <si>
    <t>56/2024</t>
  </si>
  <si>
    <t xml:space="preserve">ESPAIS VERDS DEL VALLÈS S.A. </t>
  </si>
  <si>
    <t>65/2024</t>
  </si>
  <si>
    <t>66/2024</t>
  </si>
  <si>
    <t xml:space="preserve">SOTECEN VIAL S.L. </t>
  </si>
  <si>
    <t>VISIO SOLAR SL</t>
  </si>
  <si>
    <t>B64431422</t>
  </si>
  <si>
    <t>LOT 2</t>
  </si>
  <si>
    <t>64/2024</t>
  </si>
  <si>
    <t>1639/2006</t>
  </si>
  <si>
    <t>Gestió Serveis</t>
  </si>
  <si>
    <t>EMPRESA DE SERVICIOS JUAN Y JUAN, SL</t>
  </si>
  <si>
    <t>B58634437</t>
  </si>
  <si>
    <t>ÈTIC HÀBITAT SCCL</t>
  </si>
  <si>
    <t>F66437831</t>
  </si>
  <si>
    <t xml:space="preserve">DAVID CASALDÀLIGA 
FITÉ </t>
  </si>
  <si>
    <t>NASCOR FORMACION S.L,</t>
  </si>
  <si>
    <t>E.I. L' EINA SCCL</t>
  </si>
  <si>
    <t>F64422207</t>
  </si>
  <si>
    <t>41/2024</t>
  </si>
  <si>
    <t>8/2024</t>
  </si>
  <si>
    <t>88/2023</t>
  </si>
  <si>
    <t>Joan Anton Campillo Zaragoza</t>
  </si>
  <si>
    <t xml:space="preserve">Transparenta Cicle Integral de l’Aigua </t>
  </si>
  <si>
    <t>B08719619</t>
  </si>
  <si>
    <t>30/2024</t>
  </si>
  <si>
    <t>serveis</t>
  </si>
  <si>
    <t>Josep Mª Gomis Masqué</t>
  </si>
  <si>
    <t>34/34343432</t>
  </si>
  <si>
    <t>63/2024</t>
  </si>
  <si>
    <t>Josep Maria Ortiz Prat</t>
  </si>
  <si>
    <t>2024_1272</t>
  </si>
  <si>
    <t>62/2024</t>
  </si>
  <si>
    <t>2024_225</t>
  </si>
  <si>
    <t>43/2024</t>
  </si>
  <si>
    <t>Elèctrica Pintó, S.L.</t>
  </si>
  <si>
    <t>EUROFINS IPROMA</t>
  </si>
  <si>
    <t>B12227492</t>
  </si>
  <si>
    <t>92/2023</t>
  </si>
  <si>
    <t>84/2023</t>
  </si>
  <si>
    <t>19/2024</t>
  </si>
  <si>
    <t>83/2023</t>
  </si>
  <si>
    <t>82/2023</t>
  </si>
  <si>
    <t>81/2023</t>
  </si>
  <si>
    <t>Jose Maria Ortiz Prat</t>
  </si>
  <si>
    <t>77/2023</t>
  </si>
  <si>
    <t>ANA VILAGORDO VERGARA</t>
  </si>
  <si>
    <t>73/2023</t>
  </si>
  <si>
    <t>71/2023</t>
  </si>
  <si>
    <t>72/2023</t>
  </si>
  <si>
    <t>l’EINA Cooperativa SCCL</t>
  </si>
  <si>
    <t>D-CAS Col·lectiu d’Analistes Socials</t>
  </si>
  <si>
    <t>B64816838</t>
  </si>
  <si>
    <t>ELÈCTRICA PINTÓ S.L.</t>
  </si>
  <si>
    <t>63/2023</t>
  </si>
  <si>
    <t>64/2023</t>
  </si>
  <si>
    <t xml:space="preserve">Salvador Durà Aparicio </t>
  </si>
  <si>
    <t>ALEX QUESADA</t>
  </si>
  <si>
    <t>ingrès</t>
  </si>
  <si>
    <t>42/2024</t>
  </si>
  <si>
    <t>22/2024</t>
  </si>
  <si>
    <t>14/2024</t>
  </si>
  <si>
    <t>57/2024</t>
  </si>
  <si>
    <t>2024_1913</t>
  </si>
  <si>
    <t>93/2023</t>
  </si>
  <si>
    <t>58/2024</t>
  </si>
  <si>
    <t>ELECTRICA PINTÓ</t>
  </si>
  <si>
    <t>EINA COOPERATIVA</t>
  </si>
  <si>
    <t>48/2024</t>
  </si>
  <si>
    <t>94/2023</t>
  </si>
  <si>
    <t>2024_1273</t>
  </si>
  <si>
    <t>Patrimonial</t>
  </si>
  <si>
    <t>Teresa Pinyol Torrents</t>
  </si>
  <si>
    <t>LYRECO ESPAÑA, SA Unipersonal</t>
  </si>
  <si>
    <t>A79206223</t>
  </si>
  <si>
    <t>2025_794</t>
  </si>
  <si>
    <t>ID WASTE SL</t>
  </si>
  <si>
    <t>43/2023</t>
  </si>
  <si>
    <t xml:space="preserve">VODAFONE ESPAÑA SAU </t>
  </si>
  <si>
    <t>A80907397</t>
  </si>
  <si>
    <t>2024_940</t>
  </si>
  <si>
    <t>Sergi Valdé i Guañabens</t>
  </si>
  <si>
    <t>2025_197</t>
  </si>
  <si>
    <t>EL TALLER DEL BOSC, SL</t>
  </si>
  <si>
    <t>B56612948</t>
  </si>
  <si>
    <t>2025_3401</t>
  </si>
  <si>
    <t>FUNDACIO LAFACT LA FACTORIA SOCIAL DE TERRASSA</t>
  </si>
  <si>
    <t>E.I. L'EINA SCCL</t>
  </si>
  <si>
    <t>GRUPO SOLER CANO 2007, SL (GRUPO SOLCA)</t>
  </si>
  <si>
    <t>B64593304</t>
  </si>
  <si>
    <t>SERVEIS INSTAL·LACIONS I MUNTATGES,SA (SIMSA)</t>
  </si>
  <si>
    <t>A17031659</t>
  </si>
  <si>
    <t xml:space="preserve">SALVADOR SERRA, SA </t>
  </si>
  <si>
    <t>A17033473</t>
  </si>
  <si>
    <t>ASFALTOS BARCINO,SL</t>
  </si>
  <si>
    <t>B66533456</t>
  </si>
  <si>
    <t>GALITEC DESARROLLOS TECNOLÓGICOS,SL</t>
  </si>
  <si>
    <t>B36495604</t>
  </si>
  <si>
    <t>GRUPO SOLER CANO 2007 S.L.  (GRUPO SOLCA)</t>
  </si>
  <si>
    <t>2025_189</t>
  </si>
  <si>
    <t>CAFÈ-TEATRE,SCP</t>
  </si>
  <si>
    <t xml:space="preserve">J61062113 </t>
  </si>
  <si>
    <t>ingres</t>
  </si>
  <si>
    <t xml:space="preserve">TALHER, SA </t>
  </si>
  <si>
    <t>GRUPMAS CONSTRUCTORS, SLU</t>
  </si>
  <si>
    <t>FIELDTURF POLIGRAS S.A</t>
  </si>
  <si>
    <t xml:space="preserve">A58653676 </t>
  </si>
  <si>
    <t>ASSA HIDRÀULICA I ELECTRICITAT,SL</t>
  </si>
  <si>
    <t>A61046017</t>
  </si>
  <si>
    <t>Conveni</t>
  </si>
  <si>
    <t xml:space="preserve">E.I.L’EINA,SCCL </t>
  </si>
  <si>
    <t xml:space="preserve">LA XARRANCA FUNDACIÓ SOCIOEDUCATIVA PRIVADA </t>
  </si>
  <si>
    <t>SOCIEDAD ESPAÑOLA DE CONSTRUCCIONES ELECTRICAS SA</t>
  </si>
  <si>
    <t>MASTERCOLD S.L</t>
  </si>
  <si>
    <t xml:space="preserve">B60409281 </t>
  </si>
  <si>
    <t>INFORDISA,SA</t>
  </si>
  <si>
    <t>A43094440</t>
  </si>
  <si>
    <t>Sociedad Española de Cosntrucciones Eleéctricas, SA (SECE)</t>
  </si>
  <si>
    <t xml:space="preserve">PROJECTES, INSTAL.LACIONS I MANTENIMENTS ENERGÈTICS,SL </t>
  </si>
  <si>
    <t>B65648578</t>
  </si>
  <si>
    <t>GESTIÓ D’OBRES I SERVEIS SOSTENIBLES, SL</t>
  </si>
  <si>
    <t xml:space="preserve">B66355900 </t>
  </si>
  <si>
    <t>Iberland Inmuebles y Reformas, SL</t>
  </si>
  <si>
    <t>B63411466</t>
  </si>
  <si>
    <t>FITOR FORESTAL, S.L</t>
  </si>
  <si>
    <t>La Xerranca Fundació Socioeducativa Privada</t>
  </si>
  <si>
    <t xml:space="preserve">ENRIC BRUNET SOLE </t>
  </si>
  <si>
    <t>Ingres</t>
  </si>
  <si>
    <t>SERVICIOS MICROINFORMATICA,SA (SEMIC)</t>
  </si>
  <si>
    <t xml:space="preserve"> A25027145</t>
  </si>
  <si>
    <t>BANCO SANTANDER, SA</t>
  </si>
  <si>
    <t>A39000013</t>
  </si>
  <si>
    <t>144/2020</t>
  </si>
  <si>
    <t>ENDESA ENERGÍA SAU</t>
  </si>
  <si>
    <t>2025_3229</t>
  </si>
  <si>
    <t>Oussama Oulkadi Amejji</t>
  </si>
  <si>
    <t>2025_4217</t>
  </si>
  <si>
    <t>SOTECEN VIAL SL</t>
  </si>
  <si>
    <t>39/2024</t>
  </si>
  <si>
    <t>JOAN A. CAMPILLO ZARAGOZA</t>
  </si>
  <si>
    <t>Fast Control 2015 S.L.</t>
  </si>
  <si>
    <t>A58981713</t>
  </si>
  <si>
    <t>Laboratorio Dr. Oliver Rodes S.A.U.</t>
  </si>
  <si>
    <t>Pol Prats Vila</t>
  </si>
  <si>
    <t>Anton Uró Roca (Mediare)</t>
  </si>
  <si>
    <t>21/2024</t>
  </si>
  <si>
    <t>RIFÀ ENGINYERS</t>
  </si>
  <si>
    <t>DUMA NEXT</t>
  </si>
  <si>
    <t>CAITBA SEGURIDAD, SL</t>
  </si>
  <si>
    <t>B02971208</t>
  </si>
  <si>
    <t>2024_63</t>
  </si>
  <si>
    <t>ESPAIS VERDS DEL VALLÈS S.A</t>
  </si>
  <si>
    <t>B58597923</t>
  </si>
  <si>
    <t>84/2024</t>
  </si>
  <si>
    <t>PRODISCAPACITATS FUNDACIÓ PRIVADA TERRASSENCA</t>
  </si>
  <si>
    <t>2024_279</t>
  </si>
  <si>
    <t xml:space="preserve"> SOTECEN VIAL S,L</t>
  </si>
  <si>
    <t>2024_820</t>
  </si>
  <si>
    <t>Marc Alavedra</t>
  </si>
  <si>
    <t>2024_884</t>
  </si>
  <si>
    <t>2024_972</t>
  </si>
  <si>
    <t>ARQUSTICA PARTITION &amp; DESIGN S.L.</t>
  </si>
  <si>
    <t>B65989279</t>
  </si>
  <si>
    <t>2024_1261</t>
  </si>
  <si>
    <t>2024_176</t>
  </si>
  <si>
    <t>MOON Consultoria</t>
  </si>
  <si>
    <t>B66450032</t>
  </si>
  <si>
    <t>2024_191</t>
  </si>
  <si>
    <t>2DOS CALOR &amp;ENERGIA</t>
  </si>
  <si>
    <t>B55102883</t>
  </si>
  <si>
    <t>Associació Unió Lleure</t>
  </si>
  <si>
    <t>G05369012</t>
  </si>
  <si>
    <t>2024_272</t>
  </si>
  <si>
    <t>2024_280</t>
  </si>
  <si>
    <t>ACRONET S.L</t>
  </si>
  <si>
    <t>2024_495</t>
  </si>
  <si>
    <t>PROCOM RETAIL SL</t>
  </si>
  <si>
    <t>B67020834</t>
  </si>
  <si>
    <t>2024_643</t>
  </si>
  <si>
    <t>Senders Vius SCCL</t>
  </si>
  <si>
    <t>2024_698</t>
  </si>
  <si>
    <t>A.Quesada</t>
  </si>
  <si>
    <t>2024_803</t>
  </si>
  <si>
    <t>Salvador Gibert Badia</t>
  </si>
  <si>
    <t>2024_900</t>
  </si>
  <si>
    <t>OM URBANISME I
ARQUITECTURA S.L</t>
  </si>
  <si>
    <t>B56169592</t>
  </si>
  <si>
    <t>2024_85</t>
  </si>
  <si>
    <t>A58268798</t>
  </si>
  <si>
    <t>Distribuciones Gaher
S.A.</t>
  </si>
  <si>
    <t>2024_1660</t>
  </si>
  <si>
    <t>TERESA CASSERRAS
MORENO</t>
  </si>
  <si>
    <t>2024_240</t>
  </si>
  <si>
    <t>PRODISCAPACITATS
FUNDACIÓ PRIVADA TERRASSENCA</t>
  </si>
  <si>
    <t>2024_857</t>
  </si>
  <si>
    <t>SOTECEN VIAL S,L</t>
  </si>
  <si>
    <t>2024_2175</t>
  </si>
  <si>
    <t>2024_2193</t>
  </si>
  <si>
    <t>FUPAR Lafact</t>
  </si>
  <si>
    <t>2025_761</t>
  </si>
  <si>
    <t>CAT VELA</t>
  </si>
  <si>
    <t>B13710587</t>
  </si>
  <si>
    <t>2025_768</t>
  </si>
  <si>
    <t>2025_781</t>
  </si>
  <si>
    <t>2024_195</t>
  </si>
  <si>
    <t>UNICOOP CULTURAL SCCL</t>
  </si>
  <si>
    <t>F08171902</t>
  </si>
  <si>
    <t>2025_339</t>
  </si>
  <si>
    <t>2025_688</t>
  </si>
  <si>
    <t>CAT VALLES S.L.</t>
  </si>
  <si>
    <t>B61895728</t>
  </si>
  <si>
    <t>2025_1707</t>
  </si>
  <si>
    <t>Miquel Mas Arquitectes SLP</t>
  </si>
  <si>
    <t>B63408017</t>
  </si>
  <si>
    <t>EINA Cooperativa</t>
  </si>
  <si>
    <t>2024_2060</t>
  </si>
  <si>
    <t xml:space="preserve"> EMINFOR S.L</t>
  </si>
  <si>
    <t>2024_2062</t>
  </si>
  <si>
    <t>2024_2206</t>
  </si>
  <si>
    <t>2025_160</t>
  </si>
  <si>
    <t xml:space="preserve"> 2DOS CALOR &amp;ENERGIA</t>
  </si>
  <si>
    <t>2025_782</t>
  </si>
  <si>
    <t>Consultors de Gestió Pública (CGP)</t>
  </si>
  <si>
    <t>2025_1641</t>
  </si>
  <si>
    <t xml:space="preserve"> ETEGMA 2000, SL</t>
  </si>
  <si>
    <t>2025_1797</t>
  </si>
  <si>
    <t>TECFOC CONTRA INCENDIS SL</t>
  </si>
  <si>
    <t>B66420258</t>
  </si>
  <si>
    <t>2025_676</t>
  </si>
  <si>
    <t>AMTEVO MEDIO AMBIENTE S.L</t>
  </si>
  <si>
    <t>2025_678</t>
  </si>
  <si>
    <t>2025_1286</t>
  </si>
  <si>
    <t>EGARCLIMA
INSTAL·LACIONS, SAU</t>
  </si>
  <si>
    <t>A58085259</t>
  </si>
  <si>
    <t>2025_1474</t>
  </si>
  <si>
    <t>MANTENIMIENTO
INTEGRAL DE HOSTELERIA SCCL</t>
  </si>
  <si>
    <t>F60349321</t>
  </si>
  <si>
    <t>2025_860</t>
  </si>
  <si>
    <t>ECOWINDOWS SL</t>
  </si>
  <si>
    <t>B56890387</t>
  </si>
  <si>
    <t>2025_2683</t>
  </si>
  <si>
    <t>SOTECEN VIAL SL,</t>
  </si>
  <si>
    <t>2025_2596</t>
  </si>
  <si>
    <t>20285_829</t>
  </si>
  <si>
    <t>2025_1662</t>
  </si>
  <si>
    <t>BERCOFRED SLU</t>
  </si>
  <si>
    <t>B63085682</t>
  </si>
  <si>
    <t>2025_1703</t>
  </si>
  <si>
    <t>Fundació Aldees Infantils SOS de Catalunya</t>
  </si>
  <si>
    <t>G08295198</t>
  </si>
  <si>
    <t>2025_366</t>
  </si>
  <si>
    <t>PW ADVISORY &amp; CAPITAL SERVICES S.L.</t>
  </si>
  <si>
    <t>B86834256</t>
  </si>
  <si>
    <t>2025_2396</t>
  </si>
  <si>
    <t>FORESCAT GESTIÓ FORESTAL PREVENTIVA SL</t>
  </si>
  <si>
    <t>B66714460</t>
  </si>
  <si>
    <t>2025_4365</t>
  </si>
  <si>
    <t xml:space="preserve"> Eli Vacarisses S.L.</t>
  </si>
  <si>
    <t>B62574371</t>
  </si>
  <si>
    <t>2025_386</t>
  </si>
  <si>
    <t xml:space="preserve"> INSTAL·LACIONS ESTAUN S.L.</t>
  </si>
  <si>
    <t>B65703498</t>
  </si>
  <si>
    <t>2025_2633</t>
  </si>
  <si>
    <t xml:space="preserve"> MECALUX S.A.</t>
  </si>
  <si>
    <t>A08244998</t>
  </si>
  <si>
    <t>2025_3730</t>
  </si>
  <si>
    <t>MARC ALAVEDRA
GIMÉNEZ</t>
  </si>
  <si>
    <t>2025_3063</t>
  </si>
  <si>
    <t>SOS RACISME</t>
  </si>
  <si>
    <t>G61636650</t>
  </si>
  <si>
    <t>2025_3908</t>
  </si>
  <si>
    <t>SOCIEDAD ESPAÑOLA DE CONSTRUCCIONES ELÉCTRICAS S.A.</t>
  </si>
  <si>
    <t>2025_4182</t>
  </si>
  <si>
    <t>JAUME CASADEVALL PUIG</t>
  </si>
  <si>
    <t>2025_4569</t>
  </si>
  <si>
    <t>Josep Tormos Torrella</t>
  </si>
  <si>
    <t>2025_5247</t>
  </si>
  <si>
    <t>2025_5342</t>
  </si>
  <si>
    <t>2025_5415</t>
  </si>
  <si>
    <t>2025_6117</t>
  </si>
  <si>
    <t>2025_6119</t>
  </si>
  <si>
    <t>ESPAIS VERDS DEL VALLES S.A</t>
  </si>
  <si>
    <t>Salvador Durà Aparicio</t>
  </si>
  <si>
    <t>JAUME CASADEVALL PUG</t>
  </si>
  <si>
    <t xml:space="preserve">A58597923 </t>
  </si>
  <si>
    <t>2025_3729</t>
  </si>
  <si>
    <t xml:space="preserve"> ECOWINDOWS SL,</t>
  </si>
  <si>
    <t>2025_4953</t>
  </si>
  <si>
    <t>PARCS I JARDINS
CATALUNYA, S.L.</t>
  </si>
  <si>
    <t>B61112652</t>
  </si>
  <si>
    <t>2025_5743</t>
  </si>
  <si>
    <t>EXERCYCLE,
SL</t>
  </si>
  <si>
    <t xml:space="preserve">B01029032 </t>
  </si>
  <si>
    <t>LOT 1</t>
  </si>
  <si>
    <t>JUAN ANTONIO CAMPILLO ZARAGOZA</t>
  </si>
  <si>
    <t>SERGI VALDÉ I GUAÑABENS</t>
  </si>
  <si>
    <t>per lots</t>
  </si>
  <si>
    <t>ANTON URÓ ROCA</t>
  </si>
  <si>
    <t>Cúrcuma SCCL</t>
  </si>
  <si>
    <t>F67128397</t>
  </si>
  <si>
    <t xml:space="preserve">Informàtica Corporativa Catalana, ICC, S.L.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</si>
</sst>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&quot; €&quot;"/>
  </numFmts>
  <fonts count="8" x14ac:knownFonts="1">
    <font>
      <sz val="11"/>
      <color indexed="8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>
        <fgColor rgb="FF337AB7"/>
      </patternFill>
    </fill>
    <fill>
      <patternFill patternType="solid">
        <fgColor rgb="FF337AB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8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5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44" fontId="4" fillId="0" borderId="0" xfId="1" applyFont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164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49" fontId="4" fillId="4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center" vertical="center"/>
    </xf>
    <xf numFmtId="16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164" fontId="4" fillId="6" borderId="0" xfId="0" applyNumberFormat="1" applyFont="1" applyFill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xell\Downloads\1T_Plantilla_agregades_menors.xls" TargetMode="External"/><Relationship Id="rId1" Type="http://schemas.openxmlformats.org/officeDocument/2006/relationships/externalLinkPath" Target="file:///C:\Users\txell\Downloads\1T_Plantilla_agregades_meno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illa"/>
      <sheetName val="Hidden"/>
    </sheetNames>
    <sheetDataSet>
      <sheetData sheetId="0"/>
      <sheetData sheetId="1">
        <row r="2">
          <cell r="C2" t="str">
            <v>OB - 1. OBRES</v>
          </cell>
        </row>
        <row r="3">
          <cell r="C3" t="str">
            <v>SU - 3. SUBMINISTRAMENTS</v>
          </cell>
        </row>
        <row r="4">
          <cell r="C4" t="str">
            <v>SE - 5. SERVEIS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4"/>
  <sheetViews>
    <sheetView tabSelected="1" zoomScale="70" zoomScaleNormal="70" workbookViewId="0">
      <pane ySplit="1" topLeftCell="A2" activePane="bottomLeft" state="frozen"/>
      <selection pane="bottomLeft" activeCell="K20" sqref="K20"/>
    </sheetView>
  </sheetViews>
  <sheetFormatPr baseColWidth="10" defaultColWidth="13.28515625" defaultRowHeight="14.25" x14ac:dyDescent="0.25"/>
  <cols>
    <col min="1" max="1" width="13" style="84" bestFit="1" customWidth="1"/>
    <col min="2" max="2" width="13.140625" style="85" bestFit="1" customWidth="1"/>
    <col min="3" max="3" width="18.140625" style="27" bestFit="1" customWidth="1"/>
    <col min="4" max="4" width="35.28515625" style="27" bestFit="1" customWidth="1"/>
    <col min="5" max="5" width="13" style="85" bestFit="1" customWidth="1"/>
    <col min="6" max="6" width="24.42578125" style="86" bestFit="1" customWidth="1"/>
    <col min="7" max="16384" width="13.28515625" style="85"/>
  </cols>
  <sheetData>
    <row r="1" spans="1:6" ht="15" x14ac:dyDescent="0.25">
      <c r="A1" s="29" t="s">
        <v>85</v>
      </c>
      <c r="B1" s="1" t="s">
        <v>0</v>
      </c>
      <c r="C1" s="2" t="s">
        <v>84</v>
      </c>
      <c r="D1" s="2" t="s">
        <v>86</v>
      </c>
      <c r="E1" s="1" t="s">
        <v>87</v>
      </c>
      <c r="F1" s="1" t="s">
        <v>89</v>
      </c>
    </row>
    <row r="2" spans="1:6" x14ac:dyDescent="0.25">
      <c r="A2" s="25" t="s">
        <v>405</v>
      </c>
      <c r="B2" s="9"/>
      <c r="C2" s="22" t="s">
        <v>2</v>
      </c>
      <c r="D2" s="22" t="s">
        <v>406</v>
      </c>
      <c r="E2" s="9" t="s">
        <v>407</v>
      </c>
      <c r="F2" s="10">
        <v>133627.29999999999</v>
      </c>
    </row>
    <row r="3" spans="1:6" ht="28.5" x14ac:dyDescent="0.25">
      <c r="A3" s="25" t="s">
        <v>485</v>
      </c>
      <c r="B3" s="9"/>
      <c r="C3" s="22" t="s">
        <v>486</v>
      </c>
      <c r="D3" s="22" t="s">
        <v>487</v>
      </c>
      <c r="E3" s="9" t="s">
        <v>488</v>
      </c>
      <c r="F3" s="10"/>
    </row>
    <row r="4" spans="1:6" x14ac:dyDescent="0.25">
      <c r="A4" s="25" t="s">
        <v>400</v>
      </c>
      <c r="B4" s="9"/>
      <c r="C4" s="22" t="s">
        <v>2</v>
      </c>
      <c r="D4" s="22" t="s">
        <v>401</v>
      </c>
      <c r="E4" s="9" t="s">
        <v>402</v>
      </c>
      <c r="F4" s="10">
        <v>347766.88</v>
      </c>
    </row>
    <row r="5" spans="1:6" x14ac:dyDescent="0.25">
      <c r="A5" s="25" t="s">
        <v>68</v>
      </c>
      <c r="B5" s="9"/>
      <c r="C5" s="22" t="s">
        <v>2</v>
      </c>
      <c r="D5" s="22" t="s">
        <v>563</v>
      </c>
      <c r="E5" s="9" t="s">
        <v>494</v>
      </c>
      <c r="F5" s="10"/>
    </row>
    <row r="6" spans="1:6" ht="28.5" x14ac:dyDescent="0.25">
      <c r="A6" s="25" t="s">
        <v>41</v>
      </c>
      <c r="B6" s="9"/>
      <c r="C6" s="22" t="s">
        <v>4</v>
      </c>
      <c r="D6" s="22" t="s">
        <v>566</v>
      </c>
      <c r="E6" s="9" t="s">
        <v>567</v>
      </c>
      <c r="F6" s="10">
        <v>96610.03</v>
      </c>
    </row>
    <row r="7" spans="1:6" ht="28.5" x14ac:dyDescent="0.25">
      <c r="A7" s="25" t="s">
        <v>42</v>
      </c>
      <c r="B7" s="9"/>
      <c r="C7" s="22" t="s">
        <v>4</v>
      </c>
      <c r="D7" s="22" t="s">
        <v>564</v>
      </c>
      <c r="E7" s="9" t="s">
        <v>565</v>
      </c>
      <c r="F7" s="10">
        <v>99109.79</v>
      </c>
    </row>
    <row r="8" spans="1:6" x14ac:dyDescent="0.25">
      <c r="A8" s="25" t="s">
        <v>53</v>
      </c>
      <c r="B8" s="9"/>
      <c r="C8" s="22" t="s">
        <v>2</v>
      </c>
      <c r="D8" s="22" t="s">
        <v>576</v>
      </c>
      <c r="E8" s="9" t="s">
        <v>577</v>
      </c>
      <c r="F8" s="10" t="s">
        <v>578</v>
      </c>
    </row>
    <row r="9" spans="1:6" x14ac:dyDescent="0.25">
      <c r="A9" s="25" t="s">
        <v>65</v>
      </c>
      <c r="B9" s="9"/>
      <c r="C9" s="22" t="s">
        <v>2</v>
      </c>
      <c r="D9" s="22" t="s">
        <v>563</v>
      </c>
      <c r="E9" s="9" t="s">
        <v>494</v>
      </c>
      <c r="F9" s="10">
        <v>51765.68</v>
      </c>
    </row>
    <row r="10" spans="1:6" x14ac:dyDescent="0.25">
      <c r="A10" s="25" t="s">
        <v>73</v>
      </c>
      <c r="B10" s="9"/>
      <c r="C10" s="22" t="s">
        <v>4</v>
      </c>
      <c r="D10" s="22" t="s">
        <v>568</v>
      </c>
      <c r="E10" s="9" t="s">
        <v>569</v>
      </c>
      <c r="F10" s="10">
        <v>62315</v>
      </c>
    </row>
    <row r="11" spans="1:6" x14ac:dyDescent="0.25">
      <c r="A11" s="25" t="s">
        <v>9</v>
      </c>
      <c r="B11" s="9"/>
      <c r="C11" s="22" t="s">
        <v>2</v>
      </c>
      <c r="D11" s="22" t="s">
        <v>576</v>
      </c>
      <c r="E11" s="9" t="s">
        <v>577</v>
      </c>
      <c r="F11" s="10" t="s">
        <v>578</v>
      </c>
    </row>
    <row r="12" spans="1:6" x14ac:dyDescent="0.25">
      <c r="A12" s="25" t="s">
        <v>29</v>
      </c>
      <c r="B12" s="9"/>
      <c r="C12" s="22" t="s">
        <v>4</v>
      </c>
      <c r="D12" s="22" t="s">
        <v>570</v>
      </c>
      <c r="E12" s="9" t="s">
        <v>571</v>
      </c>
      <c r="F12" s="10">
        <v>143748</v>
      </c>
    </row>
    <row r="13" spans="1:6" ht="28.5" x14ac:dyDescent="0.25">
      <c r="A13" s="25" t="s">
        <v>33</v>
      </c>
      <c r="B13" s="9" t="s">
        <v>12</v>
      </c>
      <c r="C13" s="22" t="s">
        <v>4</v>
      </c>
      <c r="D13" s="22" t="s">
        <v>572</v>
      </c>
      <c r="E13" s="9" t="s">
        <v>573</v>
      </c>
      <c r="F13" s="10">
        <v>72043.399999999994</v>
      </c>
    </row>
    <row r="14" spans="1:6" ht="28.5" x14ac:dyDescent="0.25">
      <c r="A14" s="25" t="s">
        <v>33</v>
      </c>
      <c r="B14" s="9" t="s">
        <v>13</v>
      </c>
      <c r="C14" s="22" t="s">
        <v>4</v>
      </c>
      <c r="D14" s="22" t="s">
        <v>574</v>
      </c>
      <c r="E14" s="9" t="s">
        <v>565</v>
      </c>
      <c r="F14" s="10">
        <v>90545.51</v>
      </c>
    </row>
    <row r="15" spans="1:6" x14ac:dyDescent="0.25">
      <c r="A15" s="25" t="s">
        <v>44</v>
      </c>
      <c r="B15" s="9"/>
      <c r="C15" s="22" t="s">
        <v>585</v>
      </c>
      <c r="D15" s="22" t="s">
        <v>143</v>
      </c>
      <c r="E15" s="9" t="s">
        <v>584</v>
      </c>
      <c r="F15" s="10"/>
    </row>
    <row r="16" spans="1:6" x14ac:dyDescent="0.25">
      <c r="A16" s="25" t="s">
        <v>46</v>
      </c>
      <c r="B16" s="9"/>
      <c r="C16" s="22" t="s">
        <v>4</v>
      </c>
      <c r="D16" s="22" t="s">
        <v>579</v>
      </c>
      <c r="E16" s="9" t="s">
        <v>374</v>
      </c>
      <c r="F16" s="10">
        <v>100652.13</v>
      </c>
    </row>
    <row r="17" spans="1:6" ht="42.75" x14ac:dyDescent="0.25">
      <c r="A17" s="25" t="s">
        <v>48</v>
      </c>
      <c r="B17" s="9"/>
      <c r="C17" s="22" t="s">
        <v>1</v>
      </c>
      <c r="D17" s="22" t="s">
        <v>588</v>
      </c>
      <c r="E17" s="9" t="s">
        <v>100</v>
      </c>
      <c r="F17" s="10">
        <v>87605.39</v>
      </c>
    </row>
    <row r="18" spans="1:6" x14ac:dyDescent="0.25">
      <c r="A18" s="25" t="s">
        <v>51</v>
      </c>
      <c r="B18" s="9"/>
      <c r="C18" s="22" t="s">
        <v>2</v>
      </c>
      <c r="D18" s="22" t="s">
        <v>586</v>
      </c>
      <c r="E18" s="9" t="s">
        <v>494</v>
      </c>
      <c r="F18" s="10">
        <v>44334.26</v>
      </c>
    </row>
    <row r="19" spans="1:6" ht="28.5" x14ac:dyDescent="0.25">
      <c r="A19" s="25" t="s">
        <v>69</v>
      </c>
      <c r="B19" s="9"/>
      <c r="C19" s="22" t="s">
        <v>2</v>
      </c>
      <c r="D19" s="22" t="s">
        <v>587</v>
      </c>
      <c r="E19" s="9" t="s">
        <v>219</v>
      </c>
      <c r="F19" s="10">
        <v>20436.2</v>
      </c>
    </row>
    <row r="20" spans="1:6" ht="28.5" x14ac:dyDescent="0.25">
      <c r="A20" s="25" t="s">
        <v>11</v>
      </c>
      <c r="B20" s="9" t="s">
        <v>12</v>
      </c>
      <c r="C20" s="22" t="s">
        <v>4</v>
      </c>
      <c r="D20" s="22" t="s">
        <v>580</v>
      </c>
      <c r="E20" s="9" t="s">
        <v>454</v>
      </c>
      <c r="F20" s="10">
        <v>169462.82</v>
      </c>
    </row>
    <row r="21" spans="1:6" x14ac:dyDescent="0.25">
      <c r="A21" s="25" t="s">
        <v>11</v>
      </c>
      <c r="B21" s="9" t="s">
        <v>13</v>
      </c>
      <c r="C21" s="22" t="s">
        <v>4</v>
      </c>
      <c r="D21" s="22" t="s">
        <v>581</v>
      </c>
      <c r="E21" s="9" t="s">
        <v>582</v>
      </c>
      <c r="F21" s="10">
        <v>112562.62</v>
      </c>
    </row>
    <row r="22" spans="1:6" x14ac:dyDescent="0.25">
      <c r="A22" s="25" t="s">
        <v>30</v>
      </c>
      <c r="B22" s="9"/>
      <c r="C22" s="22" t="s">
        <v>1</v>
      </c>
      <c r="D22" s="22" t="s">
        <v>589</v>
      </c>
      <c r="E22" s="9" t="s">
        <v>590</v>
      </c>
      <c r="F22" s="10">
        <v>33667.97</v>
      </c>
    </row>
    <row r="23" spans="1:6" x14ac:dyDescent="0.25">
      <c r="A23" s="25" t="s">
        <v>32</v>
      </c>
      <c r="B23" s="9"/>
      <c r="C23" s="22" t="s">
        <v>2</v>
      </c>
      <c r="D23" s="22" t="s">
        <v>414</v>
      </c>
      <c r="E23" s="9"/>
      <c r="F23" s="10">
        <v>22355.96</v>
      </c>
    </row>
    <row r="24" spans="1:6" x14ac:dyDescent="0.25">
      <c r="A24" s="25" t="s">
        <v>38</v>
      </c>
      <c r="B24" s="9"/>
      <c r="C24" s="22" t="s">
        <v>1</v>
      </c>
      <c r="D24" s="22" t="s">
        <v>591</v>
      </c>
      <c r="E24" s="9" t="s">
        <v>592</v>
      </c>
      <c r="F24" s="10">
        <v>5808.49</v>
      </c>
    </row>
    <row r="25" spans="1:6" ht="28.5" x14ac:dyDescent="0.25">
      <c r="A25" s="25" t="s">
        <v>39</v>
      </c>
      <c r="B25" s="9"/>
      <c r="C25" s="22" t="s">
        <v>4</v>
      </c>
      <c r="D25" s="22" t="s">
        <v>583</v>
      </c>
      <c r="E25" s="9"/>
      <c r="F25" s="10">
        <v>196020</v>
      </c>
    </row>
    <row r="26" spans="1:6" x14ac:dyDescent="0.25">
      <c r="A26" s="25" t="s">
        <v>40</v>
      </c>
      <c r="B26" s="9"/>
      <c r="C26" s="22" t="s">
        <v>2</v>
      </c>
      <c r="D26" s="22" t="s">
        <v>248</v>
      </c>
      <c r="E26" s="9"/>
      <c r="F26" s="10">
        <v>45375</v>
      </c>
    </row>
    <row r="27" spans="1:6" x14ac:dyDescent="0.25">
      <c r="A27" s="25" t="s">
        <v>60</v>
      </c>
      <c r="B27" s="9" t="s">
        <v>12</v>
      </c>
      <c r="C27" s="22" t="s">
        <v>1</v>
      </c>
      <c r="D27" s="22" t="s">
        <v>150</v>
      </c>
      <c r="E27" s="9" t="s">
        <v>151</v>
      </c>
      <c r="F27" s="10">
        <v>25780.14</v>
      </c>
    </row>
    <row r="28" spans="1:6" ht="42.75" x14ac:dyDescent="0.25">
      <c r="A28" s="25" t="s">
        <v>60</v>
      </c>
      <c r="B28" s="9" t="s">
        <v>13</v>
      </c>
      <c r="C28" s="22" t="s">
        <v>1</v>
      </c>
      <c r="D28" s="22" t="s">
        <v>593</v>
      </c>
      <c r="E28" s="9" t="s">
        <v>100</v>
      </c>
      <c r="F28" s="10">
        <v>19009.099999999999</v>
      </c>
    </row>
    <row r="29" spans="1:6" x14ac:dyDescent="0.25">
      <c r="A29" s="25" t="s">
        <v>62</v>
      </c>
      <c r="B29" s="9"/>
      <c r="C29" s="22" t="s">
        <v>1</v>
      </c>
      <c r="D29" s="22" t="s">
        <v>222</v>
      </c>
      <c r="E29" s="9" t="s">
        <v>221</v>
      </c>
      <c r="F29" s="10">
        <v>39029.26</v>
      </c>
    </row>
    <row r="30" spans="1:6" ht="28.5" x14ac:dyDescent="0.25">
      <c r="A30" s="25" t="s">
        <v>63</v>
      </c>
      <c r="B30" s="9"/>
      <c r="C30" s="22" t="s">
        <v>4</v>
      </c>
      <c r="D30" s="22" t="s">
        <v>596</v>
      </c>
      <c r="E30" s="9" t="s">
        <v>597</v>
      </c>
      <c r="F30" s="10">
        <v>164966.26</v>
      </c>
    </row>
    <row r="31" spans="1:6" x14ac:dyDescent="0.25">
      <c r="A31" s="25" t="s">
        <v>64</v>
      </c>
      <c r="B31" s="9"/>
      <c r="C31" s="22" t="s">
        <v>1</v>
      </c>
      <c r="D31" s="22" t="s">
        <v>606</v>
      </c>
      <c r="E31" s="9" t="s">
        <v>607</v>
      </c>
      <c r="F31" s="10">
        <v>63876.38</v>
      </c>
    </row>
    <row r="32" spans="1:6" ht="28.5" x14ac:dyDescent="0.25">
      <c r="A32" s="25" t="s">
        <v>66</v>
      </c>
      <c r="B32" s="9"/>
      <c r="C32" s="22" t="s">
        <v>1</v>
      </c>
      <c r="D32" s="22" t="s">
        <v>604</v>
      </c>
      <c r="E32" s="9" t="s">
        <v>605</v>
      </c>
      <c r="F32" s="10">
        <v>9957.09</v>
      </c>
    </row>
    <row r="33" spans="1:6" ht="28.5" x14ac:dyDescent="0.25">
      <c r="A33" s="25" t="s">
        <v>72</v>
      </c>
      <c r="B33" s="9"/>
      <c r="C33" s="22" t="s">
        <v>2</v>
      </c>
      <c r="D33" s="22" t="s">
        <v>601</v>
      </c>
      <c r="E33" s="9" t="s">
        <v>219</v>
      </c>
      <c r="F33" s="10">
        <v>22677.3</v>
      </c>
    </row>
    <row r="34" spans="1:6" x14ac:dyDescent="0.25">
      <c r="A34" s="25" t="s">
        <v>80</v>
      </c>
      <c r="B34" s="9"/>
      <c r="C34" s="22" t="s">
        <v>2</v>
      </c>
      <c r="D34" s="22" t="s">
        <v>586</v>
      </c>
      <c r="E34" s="9" t="s">
        <v>494</v>
      </c>
      <c r="F34" s="10">
        <v>62519.16</v>
      </c>
    </row>
    <row r="35" spans="1:6" ht="28.5" x14ac:dyDescent="0.25">
      <c r="A35" s="25" t="s">
        <v>82</v>
      </c>
      <c r="B35" s="9"/>
      <c r="C35" s="22" t="s">
        <v>3</v>
      </c>
      <c r="D35" s="16" t="s">
        <v>602</v>
      </c>
      <c r="E35" s="12"/>
      <c r="F35" s="13" t="s">
        <v>603</v>
      </c>
    </row>
    <row r="36" spans="1:6" x14ac:dyDescent="0.25">
      <c r="A36" s="25" t="s">
        <v>8</v>
      </c>
      <c r="B36" s="9"/>
      <c r="C36" s="22" t="s">
        <v>1</v>
      </c>
      <c r="D36" s="22" t="s">
        <v>339</v>
      </c>
      <c r="E36" s="9" t="s">
        <v>190</v>
      </c>
      <c r="F36" s="10">
        <v>180877.66</v>
      </c>
    </row>
    <row r="37" spans="1:6" x14ac:dyDescent="0.25">
      <c r="A37" s="25" t="s">
        <v>19</v>
      </c>
      <c r="B37" s="9"/>
      <c r="C37" s="22" t="s">
        <v>4</v>
      </c>
      <c r="D37" s="22" t="s">
        <v>598</v>
      </c>
      <c r="E37" s="9" t="s">
        <v>599</v>
      </c>
      <c r="F37" s="10">
        <v>309112.94</v>
      </c>
    </row>
    <row r="38" spans="1:6" ht="28.5" x14ac:dyDescent="0.25">
      <c r="A38" s="25" t="s">
        <v>20</v>
      </c>
      <c r="B38" s="9"/>
      <c r="C38" s="22" t="s">
        <v>1</v>
      </c>
      <c r="D38" s="22" t="s">
        <v>594</v>
      </c>
      <c r="E38" s="9" t="s">
        <v>595</v>
      </c>
      <c r="F38" s="10">
        <v>61953.68</v>
      </c>
    </row>
    <row r="39" spans="1:6" x14ac:dyDescent="0.25">
      <c r="A39" s="25" t="s">
        <v>26</v>
      </c>
      <c r="B39" s="9"/>
      <c r="C39" s="22" t="s">
        <v>4</v>
      </c>
      <c r="D39" s="22" t="s">
        <v>600</v>
      </c>
      <c r="E39" s="9" t="s">
        <v>373</v>
      </c>
      <c r="F39" s="10">
        <v>34605.089999999997</v>
      </c>
    </row>
    <row r="40" spans="1:6" x14ac:dyDescent="0.25">
      <c r="A40" s="60" t="s">
        <v>292</v>
      </c>
      <c r="B40" s="61"/>
      <c r="C40" s="16" t="s">
        <v>2</v>
      </c>
      <c r="D40" s="16" t="s">
        <v>293</v>
      </c>
      <c r="E40" s="16"/>
      <c r="F40" s="44">
        <v>10974.7</v>
      </c>
    </row>
    <row r="41" spans="1:6" ht="28.5" x14ac:dyDescent="0.25">
      <c r="A41" s="25" t="s">
        <v>36</v>
      </c>
      <c r="B41" s="9"/>
      <c r="C41" s="22" t="s">
        <v>3</v>
      </c>
      <c r="D41" s="22" t="s">
        <v>396</v>
      </c>
      <c r="E41" s="9" t="s">
        <v>397</v>
      </c>
      <c r="F41" s="10">
        <v>263412.43</v>
      </c>
    </row>
    <row r="42" spans="1:6" x14ac:dyDescent="0.25">
      <c r="A42" s="25" t="s">
        <v>49</v>
      </c>
      <c r="B42" s="9"/>
      <c r="C42" s="22" t="s">
        <v>2</v>
      </c>
      <c r="D42" s="22" t="s">
        <v>395</v>
      </c>
      <c r="E42" s="9" t="s">
        <v>217</v>
      </c>
      <c r="F42" s="10">
        <v>34652.800000000003</v>
      </c>
    </row>
    <row r="43" spans="1:6" ht="28.5" x14ac:dyDescent="0.25">
      <c r="A43" s="25" t="s">
        <v>54</v>
      </c>
      <c r="B43" s="9"/>
      <c r="C43" s="22" t="s">
        <v>1</v>
      </c>
      <c r="D43" s="22" t="s">
        <v>394</v>
      </c>
      <c r="E43" s="9" t="s">
        <v>393</v>
      </c>
      <c r="F43" s="10">
        <f>48754.77*1.21</f>
        <v>58993.271699999998</v>
      </c>
    </row>
    <row r="44" spans="1:6" ht="42.75" x14ac:dyDescent="0.25">
      <c r="A44" s="25" t="s">
        <v>74</v>
      </c>
      <c r="B44" s="9" t="s">
        <v>13</v>
      </c>
      <c r="C44" s="22" t="s">
        <v>1</v>
      </c>
      <c r="D44" s="22" t="s">
        <v>392</v>
      </c>
      <c r="E44" s="9" t="s">
        <v>391</v>
      </c>
      <c r="F44" s="10">
        <f>17975.14*1.21</f>
        <v>21749.919399999999</v>
      </c>
    </row>
    <row r="45" spans="1:6" ht="42.75" x14ac:dyDescent="0.25">
      <c r="A45" s="25" t="s">
        <v>74</v>
      </c>
      <c r="B45" s="9" t="s">
        <v>12</v>
      </c>
      <c r="C45" s="22" t="s">
        <v>1</v>
      </c>
      <c r="D45" s="22" t="s">
        <v>392</v>
      </c>
      <c r="E45" s="9" t="s">
        <v>391</v>
      </c>
      <c r="F45" s="10">
        <f>17555.14*1.21</f>
        <v>21241.719399999998</v>
      </c>
    </row>
    <row r="46" spans="1:6" ht="28.5" x14ac:dyDescent="0.25">
      <c r="A46" s="45" t="s">
        <v>294</v>
      </c>
      <c r="B46" s="46"/>
      <c r="C46" s="16" t="s">
        <v>4</v>
      </c>
      <c r="D46" s="16" t="s">
        <v>295</v>
      </c>
      <c r="E46" s="16" t="s">
        <v>363</v>
      </c>
      <c r="F46" s="44">
        <v>5809.03</v>
      </c>
    </row>
    <row r="47" spans="1:6" ht="28.5" x14ac:dyDescent="0.25">
      <c r="A47" s="25" t="s">
        <v>76</v>
      </c>
      <c r="B47" s="9"/>
      <c r="C47" s="22" t="s">
        <v>2</v>
      </c>
      <c r="D47" s="17" t="s">
        <v>131</v>
      </c>
      <c r="E47" s="9" t="s">
        <v>390</v>
      </c>
      <c r="F47" s="10">
        <f>187298.32*1.21</f>
        <v>226630.96720000001</v>
      </c>
    </row>
    <row r="48" spans="1:6" ht="28.5" x14ac:dyDescent="0.25">
      <c r="A48" s="25" t="s">
        <v>78</v>
      </c>
      <c r="B48" s="9"/>
      <c r="C48" s="22" t="s">
        <v>1</v>
      </c>
      <c r="D48" s="22" t="s">
        <v>388</v>
      </c>
      <c r="E48" s="9" t="s">
        <v>389</v>
      </c>
      <c r="F48" s="10">
        <f>32084.64*1.21</f>
        <v>38822.414400000001</v>
      </c>
    </row>
    <row r="49" spans="1:6" x14ac:dyDescent="0.25">
      <c r="A49" s="47" t="s">
        <v>296</v>
      </c>
      <c r="B49" s="48"/>
      <c r="C49" s="20" t="s">
        <v>4</v>
      </c>
      <c r="D49" s="20" t="s">
        <v>297</v>
      </c>
      <c r="E49" s="11"/>
      <c r="F49" s="44">
        <v>22361.38</v>
      </c>
    </row>
    <row r="50" spans="1:6" x14ac:dyDescent="0.25">
      <c r="A50" s="47" t="s">
        <v>298</v>
      </c>
      <c r="B50" s="48"/>
      <c r="C50" s="20" t="s">
        <v>2</v>
      </c>
      <c r="D50" s="12" t="s">
        <v>152</v>
      </c>
      <c r="E50" s="12" t="s">
        <v>153</v>
      </c>
      <c r="F50" s="44">
        <v>3140.9</v>
      </c>
    </row>
    <row r="51" spans="1:6" x14ac:dyDescent="0.25">
      <c r="A51" s="25" t="s">
        <v>608</v>
      </c>
      <c r="B51" s="9"/>
      <c r="C51" s="22" t="s">
        <v>1</v>
      </c>
      <c r="D51" s="22" t="s">
        <v>609</v>
      </c>
      <c r="E51" s="9"/>
      <c r="F51" s="10"/>
    </row>
    <row r="52" spans="1:6" x14ac:dyDescent="0.25">
      <c r="A52" s="25" t="s">
        <v>10</v>
      </c>
      <c r="B52" s="9"/>
      <c r="C52" s="22" t="s">
        <v>1</v>
      </c>
      <c r="D52" s="22" t="s">
        <v>387</v>
      </c>
      <c r="E52" s="22" t="s">
        <v>386</v>
      </c>
      <c r="F52" s="10">
        <v>42313.599999999999</v>
      </c>
    </row>
    <row r="53" spans="1:6" x14ac:dyDescent="0.25">
      <c r="A53" s="47" t="s">
        <v>299</v>
      </c>
      <c r="B53" s="48"/>
      <c r="C53" s="20" t="s">
        <v>83</v>
      </c>
      <c r="D53" s="16" t="s">
        <v>300</v>
      </c>
      <c r="E53" s="16"/>
      <c r="F53" s="44">
        <v>9438</v>
      </c>
    </row>
    <row r="54" spans="1:6" x14ac:dyDescent="0.25">
      <c r="A54" s="49" t="s">
        <v>301</v>
      </c>
      <c r="B54" s="50"/>
      <c r="C54" s="16" t="s">
        <v>4</v>
      </c>
      <c r="D54" s="16" t="s">
        <v>163</v>
      </c>
      <c r="E54" s="12" t="s">
        <v>164</v>
      </c>
      <c r="F54" s="44">
        <v>47958.2</v>
      </c>
    </row>
    <row r="55" spans="1:6" x14ac:dyDescent="0.25">
      <c r="A55" s="47" t="s">
        <v>302</v>
      </c>
      <c r="B55" s="47"/>
      <c r="C55" s="16" t="s">
        <v>2</v>
      </c>
      <c r="D55" s="51" t="s">
        <v>303</v>
      </c>
      <c r="E55" s="51"/>
      <c r="F55" s="44">
        <v>8829.4699999999993</v>
      </c>
    </row>
    <row r="56" spans="1:6" x14ac:dyDescent="0.25">
      <c r="A56" s="47" t="s">
        <v>304</v>
      </c>
      <c r="B56" s="47"/>
      <c r="C56" s="20" t="s">
        <v>2</v>
      </c>
      <c r="D56" s="20" t="s">
        <v>181</v>
      </c>
      <c r="E56" s="51"/>
      <c r="F56" s="44">
        <v>14256</v>
      </c>
    </row>
    <row r="57" spans="1:6" x14ac:dyDescent="0.25">
      <c r="A57" s="47" t="s">
        <v>305</v>
      </c>
      <c r="B57" s="47"/>
      <c r="C57" s="26" t="s">
        <v>2</v>
      </c>
      <c r="D57" s="26" t="s">
        <v>159</v>
      </c>
      <c r="E57" s="26" t="s">
        <v>160</v>
      </c>
      <c r="F57" s="62">
        <v>15972</v>
      </c>
    </row>
    <row r="58" spans="1:6" ht="28.5" x14ac:dyDescent="0.25">
      <c r="A58" s="52" t="s">
        <v>306</v>
      </c>
      <c r="B58" s="53"/>
      <c r="C58" s="28" t="s">
        <v>2</v>
      </c>
      <c r="D58" s="20" t="s">
        <v>491</v>
      </c>
      <c r="E58" s="51"/>
      <c r="F58" s="63">
        <v>3124</v>
      </c>
    </row>
    <row r="59" spans="1:6" ht="28.5" x14ac:dyDescent="0.25">
      <c r="A59" s="47" t="s">
        <v>307</v>
      </c>
      <c r="B59" s="47"/>
      <c r="C59" s="20" t="s">
        <v>2</v>
      </c>
      <c r="D59" s="20" t="s">
        <v>308</v>
      </c>
      <c r="E59" s="20" t="s">
        <v>364</v>
      </c>
      <c r="F59" s="44">
        <v>11470.8</v>
      </c>
    </row>
    <row r="60" spans="1:6" x14ac:dyDescent="0.25">
      <c r="A60" s="47" t="s">
        <v>309</v>
      </c>
      <c r="B60" s="47"/>
      <c r="C60" s="20" t="s">
        <v>2</v>
      </c>
      <c r="D60" s="12" t="s">
        <v>248</v>
      </c>
      <c r="E60" s="12"/>
      <c r="F60" s="44">
        <v>968</v>
      </c>
    </row>
    <row r="61" spans="1:6" x14ac:dyDescent="0.25">
      <c r="A61" s="47" t="s">
        <v>310</v>
      </c>
      <c r="B61" s="47"/>
      <c r="C61" s="16" t="s">
        <v>4</v>
      </c>
      <c r="D61" s="16" t="s">
        <v>311</v>
      </c>
      <c r="E61" s="16"/>
      <c r="F61" s="44">
        <v>13948.88</v>
      </c>
    </row>
    <row r="62" spans="1:6" x14ac:dyDescent="0.25">
      <c r="A62" s="47" t="s">
        <v>312</v>
      </c>
      <c r="B62" s="47"/>
      <c r="C62" s="16" t="s">
        <v>2</v>
      </c>
      <c r="D62" s="16" t="s">
        <v>313</v>
      </c>
      <c r="E62" s="16"/>
      <c r="F62" s="44">
        <v>3859.9</v>
      </c>
    </row>
    <row r="63" spans="1:6" x14ac:dyDescent="0.25">
      <c r="A63" s="45" t="s">
        <v>317</v>
      </c>
      <c r="B63" s="45"/>
      <c r="C63" s="16" t="s">
        <v>2</v>
      </c>
      <c r="D63" s="16" t="s">
        <v>318</v>
      </c>
      <c r="E63" s="12" t="s">
        <v>98</v>
      </c>
      <c r="F63" s="44">
        <v>11849.72</v>
      </c>
    </row>
    <row r="64" spans="1:6" x14ac:dyDescent="0.25">
      <c r="A64" s="49" t="s">
        <v>319</v>
      </c>
      <c r="B64" s="49"/>
      <c r="C64" s="20" t="s">
        <v>2</v>
      </c>
      <c r="D64" s="16" t="s">
        <v>239</v>
      </c>
      <c r="E64" s="12" t="s">
        <v>96</v>
      </c>
      <c r="F64" s="44">
        <v>2526.48</v>
      </c>
    </row>
    <row r="65" spans="1:6" ht="28.5" x14ac:dyDescent="0.25">
      <c r="A65" s="25" t="s">
        <v>6</v>
      </c>
      <c r="B65" s="9"/>
      <c r="C65" s="22" t="s">
        <v>4</v>
      </c>
      <c r="D65" s="22" t="s">
        <v>224</v>
      </c>
      <c r="E65" s="9" t="s">
        <v>223</v>
      </c>
      <c r="F65" s="10">
        <f>49129.01*1.21</f>
        <v>59446.102100000004</v>
      </c>
    </row>
    <row r="66" spans="1:6" x14ac:dyDescent="0.25">
      <c r="A66" s="64" t="s">
        <v>314</v>
      </c>
      <c r="B66" s="65"/>
      <c r="C66" s="16" t="s">
        <v>2</v>
      </c>
      <c r="D66" s="16" t="s">
        <v>246</v>
      </c>
      <c r="E66" s="12" t="s">
        <v>247</v>
      </c>
      <c r="F66" s="44">
        <v>3625.91</v>
      </c>
    </row>
    <row r="67" spans="1:6" x14ac:dyDescent="0.25">
      <c r="A67" s="49" t="s">
        <v>320</v>
      </c>
      <c r="B67" s="50"/>
      <c r="C67" s="16" t="s">
        <v>2</v>
      </c>
      <c r="D67" s="51" t="s">
        <v>321</v>
      </c>
      <c r="E67" s="51" t="s">
        <v>365</v>
      </c>
      <c r="F67" s="44">
        <v>15950.22</v>
      </c>
    </row>
    <row r="68" spans="1:6" x14ac:dyDescent="0.25">
      <c r="A68" s="45" t="s">
        <v>315</v>
      </c>
      <c r="B68" s="46"/>
      <c r="C68" s="20" t="s">
        <v>1</v>
      </c>
      <c r="D68" s="16" t="s">
        <v>316</v>
      </c>
      <c r="E68" s="16" t="s">
        <v>366</v>
      </c>
      <c r="F68" s="44">
        <v>4416.5</v>
      </c>
    </row>
    <row r="69" spans="1:6" x14ac:dyDescent="0.25">
      <c r="A69" s="49" t="s">
        <v>322</v>
      </c>
      <c r="B69" s="50"/>
      <c r="C69" s="16" t="s">
        <v>2</v>
      </c>
      <c r="D69" s="22" t="s">
        <v>139</v>
      </c>
      <c r="E69" s="9" t="s">
        <v>140</v>
      </c>
      <c r="F69" s="44">
        <v>15796.43</v>
      </c>
    </row>
    <row r="70" spans="1:6" x14ac:dyDescent="0.25">
      <c r="A70" s="49" t="s">
        <v>323</v>
      </c>
      <c r="B70" s="50"/>
      <c r="C70" s="20" t="s">
        <v>4</v>
      </c>
      <c r="D70" s="12" t="s">
        <v>240</v>
      </c>
      <c r="E70" s="12" t="s">
        <v>104</v>
      </c>
      <c r="F70" s="44">
        <v>16910.25</v>
      </c>
    </row>
    <row r="71" spans="1:6" x14ac:dyDescent="0.25">
      <c r="A71" s="25" t="s">
        <v>34</v>
      </c>
      <c r="B71" s="9"/>
      <c r="C71" s="22" t="s">
        <v>1</v>
      </c>
      <c r="D71" s="22" t="s">
        <v>222</v>
      </c>
      <c r="E71" s="9" t="s">
        <v>221</v>
      </c>
      <c r="F71" s="10">
        <f>23760.6*1.21</f>
        <v>28750.325999999997</v>
      </c>
    </row>
    <row r="72" spans="1:6" x14ac:dyDescent="0.25">
      <c r="A72" s="45" t="s">
        <v>324</v>
      </c>
      <c r="B72" s="46"/>
      <c r="C72" s="16" t="s">
        <v>2</v>
      </c>
      <c r="D72" s="16" t="s">
        <v>271</v>
      </c>
      <c r="E72" s="16" t="s">
        <v>367</v>
      </c>
      <c r="F72" s="44">
        <v>9722.35</v>
      </c>
    </row>
    <row r="73" spans="1:6" x14ac:dyDescent="0.25">
      <c r="A73" s="60" t="s">
        <v>325</v>
      </c>
      <c r="B73" s="61"/>
      <c r="C73" s="16" t="s">
        <v>2</v>
      </c>
      <c r="D73" s="22" t="s">
        <v>122</v>
      </c>
      <c r="E73" s="9" t="s">
        <v>123</v>
      </c>
      <c r="F73" s="44">
        <v>11692</v>
      </c>
    </row>
    <row r="74" spans="1:6" x14ac:dyDescent="0.25">
      <c r="A74" s="49" t="s">
        <v>326</v>
      </c>
      <c r="B74" s="50"/>
      <c r="C74" s="16" t="s">
        <v>2</v>
      </c>
      <c r="D74" s="12" t="s">
        <v>327</v>
      </c>
      <c r="E74" s="12" t="s">
        <v>92</v>
      </c>
      <c r="F74" s="44">
        <v>18059.25</v>
      </c>
    </row>
    <row r="75" spans="1:6" x14ac:dyDescent="0.25">
      <c r="A75" s="60" t="s">
        <v>328</v>
      </c>
      <c r="B75" s="61"/>
      <c r="C75" s="16" t="s">
        <v>4</v>
      </c>
      <c r="D75" s="12" t="s">
        <v>240</v>
      </c>
      <c r="E75" s="12" t="s">
        <v>104</v>
      </c>
      <c r="F75" s="44">
        <v>7160.98</v>
      </c>
    </row>
    <row r="76" spans="1:6" x14ac:dyDescent="0.25">
      <c r="A76" s="60" t="s">
        <v>329</v>
      </c>
      <c r="B76" s="61"/>
      <c r="C76" s="16" t="s">
        <v>4</v>
      </c>
      <c r="D76" s="20" t="s">
        <v>297</v>
      </c>
      <c r="E76" s="11"/>
      <c r="F76" s="44">
        <v>5928.01</v>
      </c>
    </row>
    <row r="77" spans="1:6" x14ac:dyDescent="0.25">
      <c r="A77" s="49" t="s">
        <v>330</v>
      </c>
      <c r="B77" s="50"/>
      <c r="C77" s="20" t="s">
        <v>4</v>
      </c>
      <c r="D77" s="12" t="s">
        <v>240</v>
      </c>
      <c r="E77" s="12" t="s">
        <v>104</v>
      </c>
      <c r="F77" s="44">
        <v>48351.6</v>
      </c>
    </row>
    <row r="78" spans="1:6" x14ac:dyDescent="0.25">
      <c r="A78" s="49" t="s">
        <v>331</v>
      </c>
      <c r="B78" s="50"/>
      <c r="C78" s="16" t="s">
        <v>4</v>
      </c>
      <c r="D78" s="12" t="s">
        <v>240</v>
      </c>
      <c r="E78" s="12" t="s">
        <v>104</v>
      </c>
      <c r="F78" s="44">
        <v>8402.73</v>
      </c>
    </row>
    <row r="79" spans="1:6" x14ac:dyDescent="0.25">
      <c r="A79" s="49" t="s">
        <v>332</v>
      </c>
      <c r="B79" s="50"/>
      <c r="C79" s="20" t="s">
        <v>4</v>
      </c>
      <c r="D79" s="11" t="s">
        <v>333</v>
      </c>
      <c r="E79" s="11" t="s">
        <v>368</v>
      </c>
      <c r="F79" s="44">
        <v>46519.95</v>
      </c>
    </row>
    <row r="80" spans="1:6" x14ac:dyDescent="0.25">
      <c r="A80" s="49" t="s">
        <v>334</v>
      </c>
      <c r="B80" s="50"/>
      <c r="C80" s="20" t="s">
        <v>4</v>
      </c>
      <c r="D80" s="16" t="s">
        <v>335</v>
      </c>
      <c r="E80" s="12" t="s">
        <v>369</v>
      </c>
      <c r="F80" s="44">
        <v>9889.83</v>
      </c>
    </row>
    <row r="81" spans="1:6" x14ac:dyDescent="0.25">
      <c r="A81" s="25" t="s">
        <v>45</v>
      </c>
      <c r="B81" s="9"/>
      <c r="C81" s="22" t="s">
        <v>2</v>
      </c>
      <c r="D81" s="22" t="s">
        <v>220</v>
      </c>
      <c r="E81" s="9" t="s">
        <v>219</v>
      </c>
      <c r="F81" s="10">
        <v>77811.759999999995</v>
      </c>
    </row>
    <row r="82" spans="1:6" x14ac:dyDescent="0.25">
      <c r="A82" s="25" t="s">
        <v>88</v>
      </c>
      <c r="B82" s="9"/>
      <c r="C82" s="22" t="s">
        <v>2</v>
      </c>
      <c r="D82" s="22" t="s">
        <v>218</v>
      </c>
      <c r="E82" s="9" t="s">
        <v>217</v>
      </c>
      <c r="F82" s="10">
        <v>77811.759999999995</v>
      </c>
    </row>
    <row r="83" spans="1:6" ht="42.75" x14ac:dyDescent="0.25">
      <c r="A83" s="25" t="s">
        <v>47</v>
      </c>
      <c r="B83" s="9"/>
      <c r="C83" s="22" t="s">
        <v>2</v>
      </c>
      <c r="D83" s="22" t="s">
        <v>147</v>
      </c>
      <c r="E83" s="9" t="s">
        <v>148</v>
      </c>
      <c r="F83" s="10">
        <v>79142.52</v>
      </c>
    </row>
    <row r="84" spans="1:6" x14ac:dyDescent="0.25">
      <c r="A84" s="49" t="s">
        <v>336</v>
      </c>
      <c r="B84" s="50"/>
      <c r="C84" s="20" t="s">
        <v>2</v>
      </c>
      <c r="D84" s="17" t="s">
        <v>337</v>
      </c>
      <c r="E84" s="17"/>
      <c r="F84" s="44">
        <v>6352.5</v>
      </c>
    </row>
    <row r="85" spans="1:6" x14ac:dyDescent="0.25">
      <c r="A85" s="49" t="s">
        <v>338</v>
      </c>
      <c r="B85" s="50"/>
      <c r="C85" s="20" t="s">
        <v>1</v>
      </c>
      <c r="D85" s="11" t="s">
        <v>339</v>
      </c>
      <c r="E85" s="11" t="s">
        <v>190</v>
      </c>
      <c r="F85" s="44">
        <v>10127.709999999999</v>
      </c>
    </row>
    <row r="86" spans="1:6" x14ac:dyDescent="0.25">
      <c r="A86" s="47" t="s">
        <v>340</v>
      </c>
      <c r="B86" s="47"/>
      <c r="C86" s="20" t="s">
        <v>2</v>
      </c>
      <c r="D86" s="11" t="s">
        <v>341</v>
      </c>
      <c r="E86" s="11"/>
      <c r="F86" s="44">
        <v>14934.5</v>
      </c>
    </row>
    <row r="87" spans="1:6" ht="28.5" x14ac:dyDescent="0.25">
      <c r="A87" s="25" t="s">
        <v>50</v>
      </c>
      <c r="B87" s="9"/>
      <c r="C87" s="22" t="s">
        <v>4</v>
      </c>
      <c r="D87" s="22" t="s">
        <v>215</v>
      </c>
      <c r="E87" s="9" t="s">
        <v>216</v>
      </c>
      <c r="F87" s="10">
        <v>59436.41</v>
      </c>
    </row>
    <row r="88" spans="1:6" x14ac:dyDescent="0.25">
      <c r="A88" s="60" t="s">
        <v>342</v>
      </c>
      <c r="B88" s="61"/>
      <c r="C88" s="16" t="s">
        <v>4</v>
      </c>
      <c r="D88" s="12" t="s">
        <v>240</v>
      </c>
      <c r="E88" s="12" t="s">
        <v>104</v>
      </c>
      <c r="F88" s="44">
        <v>16093</v>
      </c>
    </row>
    <row r="89" spans="1:6" x14ac:dyDescent="0.25">
      <c r="A89" s="60" t="s">
        <v>343</v>
      </c>
      <c r="B89" s="61"/>
      <c r="C89" s="16" t="s">
        <v>4</v>
      </c>
      <c r="D89" s="12" t="s">
        <v>240</v>
      </c>
      <c r="E89" s="12" t="s">
        <v>104</v>
      </c>
      <c r="F89" s="44">
        <v>17545</v>
      </c>
    </row>
    <row r="90" spans="1:6" x14ac:dyDescent="0.25">
      <c r="A90" s="66" t="s">
        <v>344</v>
      </c>
      <c r="B90" s="67"/>
      <c r="C90" s="16" t="s">
        <v>2</v>
      </c>
      <c r="D90" s="11" t="s">
        <v>345</v>
      </c>
      <c r="E90" s="11"/>
      <c r="F90" s="44">
        <v>4584.6899999999996</v>
      </c>
    </row>
    <row r="91" spans="1:6" x14ac:dyDescent="0.25">
      <c r="A91" s="60" t="s">
        <v>346</v>
      </c>
      <c r="B91" s="61"/>
      <c r="C91" s="20" t="s">
        <v>4</v>
      </c>
      <c r="D91" s="20" t="s">
        <v>297</v>
      </c>
      <c r="E91" s="11"/>
      <c r="F91" s="54">
        <v>5324</v>
      </c>
    </row>
    <row r="92" spans="1:6" x14ac:dyDescent="0.25">
      <c r="A92" s="55" t="s">
        <v>347</v>
      </c>
      <c r="B92" s="56"/>
      <c r="C92" s="16" t="s">
        <v>2</v>
      </c>
      <c r="D92" s="51" t="s">
        <v>348</v>
      </c>
      <c r="E92" s="51" t="s">
        <v>382</v>
      </c>
      <c r="F92" s="44">
        <v>11363.74</v>
      </c>
    </row>
    <row r="93" spans="1:6" x14ac:dyDescent="0.25">
      <c r="A93" s="66" t="s">
        <v>349</v>
      </c>
      <c r="B93" s="67"/>
      <c r="C93" s="16" t="s">
        <v>1</v>
      </c>
      <c r="D93" s="16" t="s">
        <v>316</v>
      </c>
      <c r="E93" s="16" t="s">
        <v>366</v>
      </c>
      <c r="F93" s="44">
        <v>11259.05</v>
      </c>
    </row>
    <row r="94" spans="1:6" x14ac:dyDescent="0.25">
      <c r="A94" s="66" t="s">
        <v>350</v>
      </c>
      <c r="B94" s="67"/>
      <c r="C94" s="16" t="s">
        <v>1</v>
      </c>
      <c r="D94" s="16" t="s">
        <v>351</v>
      </c>
      <c r="E94" s="16"/>
      <c r="F94" s="44">
        <v>6776</v>
      </c>
    </row>
    <row r="95" spans="1:6" ht="28.5" x14ac:dyDescent="0.25">
      <c r="A95" s="25" t="s">
        <v>58</v>
      </c>
      <c r="B95" s="9"/>
      <c r="C95" s="22" t="s">
        <v>3</v>
      </c>
      <c r="D95" s="22" t="s">
        <v>213</v>
      </c>
      <c r="E95" s="9" t="s">
        <v>214</v>
      </c>
      <c r="F95" s="10">
        <v>1600</v>
      </c>
    </row>
    <row r="96" spans="1:6" x14ac:dyDescent="0.25">
      <c r="A96" s="66" t="s">
        <v>352</v>
      </c>
      <c r="B96" s="67"/>
      <c r="C96" s="16" t="s">
        <v>4</v>
      </c>
      <c r="D96" s="11" t="s">
        <v>106</v>
      </c>
      <c r="E96" s="11"/>
      <c r="F96" s="44">
        <v>11354.64</v>
      </c>
    </row>
    <row r="97" spans="1:6" x14ac:dyDescent="0.25">
      <c r="A97" s="66" t="s">
        <v>353</v>
      </c>
      <c r="B97" s="67"/>
      <c r="C97" s="16" t="s">
        <v>4</v>
      </c>
      <c r="D97" s="11" t="s">
        <v>106</v>
      </c>
      <c r="E97" s="11"/>
      <c r="F97" s="44">
        <v>5384.5</v>
      </c>
    </row>
    <row r="98" spans="1:6" x14ac:dyDescent="0.25">
      <c r="A98" s="25" t="s">
        <v>67</v>
      </c>
      <c r="B98" s="9"/>
      <c r="C98" s="22" t="s">
        <v>1</v>
      </c>
      <c r="D98" s="22" t="s">
        <v>211</v>
      </c>
      <c r="E98" s="9" t="s">
        <v>212</v>
      </c>
      <c r="F98" s="10">
        <f>267218.12*1.21</f>
        <v>323333.9252</v>
      </c>
    </row>
    <row r="99" spans="1:6" x14ac:dyDescent="0.25">
      <c r="A99" s="55" t="s">
        <v>354</v>
      </c>
      <c r="B99" s="56"/>
      <c r="C99" s="16" t="s">
        <v>2</v>
      </c>
      <c r="D99" s="20" t="s">
        <v>108</v>
      </c>
      <c r="E99" s="12"/>
      <c r="F99" s="44">
        <v>13859.34</v>
      </c>
    </row>
    <row r="100" spans="1:6" ht="28.5" x14ac:dyDescent="0.25">
      <c r="A100" s="66" t="s">
        <v>355</v>
      </c>
      <c r="B100" s="67"/>
      <c r="C100" s="16" t="s">
        <v>2</v>
      </c>
      <c r="D100" s="17" t="s">
        <v>356</v>
      </c>
      <c r="E100" s="17" t="s">
        <v>385</v>
      </c>
      <c r="F100" s="44">
        <v>17847.5</v>
      </c>
    </row>
    <row r="101" spans="1:6" ht="28.5" x14ac:dyDescent="0.25">
      <c r="A101" s="55" t="s">
        <v>357</v>
      </c>
      <c r="B101" s="56"/>
      <c r="C101" s="16" t="s">
        <v>1</v>
      </c>
      <c r="D101" s="17" t="s">
        <v>358</v>
      </c>
      <c r="E101" s="17" t="s">
        <v>384</v>
      </c>
      <c r="F101" s="44">
        <v>6302.28</v>
      </c>
    </row>
    <row r="102" spans="1:6" x14ac:dyDescent="0.25">
      <c r="A102" s="55" t="s">
        <v>359</v>
      </c>
      <c r="B102" s="56"/>
      <c r="C102" s="16" t="s">
        <v>2</v>
      </c>
      <c r="D102" s="16" t="s">
        <v>163</v>
      </c>
      <c r="E102" s="12" t="s">
        <v>164</v>
      </c>
      <c r="F102" s="44">
        <v>10352.76</v>
      </c>
    </row>
    <row r="103" spans="1:6" ht="28.5" x14ac:dyDescent="0.25">
      <c r="A103" s="25" t="s">
        <v>70</v>
      </c>
      <c r="B103" s="9"/>
      <c r="C103" s="22" t="s">
        <v>1</v>
      </c>
      <c r="D103" s="22" t="s">
        <v>209</v>
      </c>
      <c r="E103" s="9" t="s">
        <v>210</v>
      </c>
      <c r="F103" s="10">
        <f>15615.36*1.21</f>
        <v>18894.585599999999</v>
      </c>
    </row>
    <row r="104" spans="1:6" ht="28.5" x14ac:dyDescent="0.25">
      <c r="A104" s="55" t="s">
        <v>360</v>
      </c>
      <c r="B104" s="56"/>
      <c r="C104" s="16" t="s">
        <v>4</v>
      </c>
      <c r="D104" s="17" t="s">
        <v>131</v>
      </c>
      <c r="E104" s="11" t="s">
        <v>100</v>
      </c>
      <c r="F104" s="44">
        <v>14049.02</v>
      </c>
    </row>
    <row r="105" spans="1:6" x14ac:dyDescent="0.25">
      <c r="A105" s="55" t="s">
        <v>361</v>
      </c>
      <c r="B105" s="56"/>
      <c r="C105" s="16" t="s">
        <v>1</v>
      </c>
      <c r="D105" s="20" t="s">
        <v>362</v>
      </c>
      <c r="E105" s="51" t="s">
        <v>383</v>
      </c>
      <c r="F105" s="44">
        <v>3775.2</v>
      </c>
    </row>
    <row r="106" spans="1:6" x14ac:dyDescent="0.25">
      <c r="A106" s="30" t="e">
        <f>#REF!&amp;"/"&amp;#REF!</f>
        <v>#REF!</v>
      </c>
      <c r="B106" s="12"/>
      <c r="C106" s="16" t="s">
        <v>2</v>
      </c>
      <c r="D106" s="12" t="s">
        <v>225</v>
      </c>
      <c r="E106" s="12"/>
      <c r="F106" s="13">
        <v>11747.04</v>
      </c>
    </row>
    <row r="107" spans="1:6" x14ac:dyDescent="0.25">
      <c r="A107" s="30" t="e">
        <f>#REF!&amp;"/"&amp;#REF!</f>
        <v>#REF!</v>
      </c>
      <c r="B107" s="12"/>
      <c r="C107" s="16" t="s">
        <v>2</v>
      </c>
      <c r="D107" s="12" t="s">
        <v>226</v>
      </c>
      <c r="E107" s="12"/>
      <c r="F107" s="13">
        <v>14026.15</v>
      </c>
    </row>
    <row r="108" spans="1:6" x14ac:dyDescent="0.25">
      <c r="A108" s="30" t="e">
        <f>#REF!&amp;"/"&amp;#REF!</f>
        <v>#REF!</v>
      </c>
      <c r="B108" s="12"/>
      <c r="C108" s="16" t="s">
        <v>2</v>
      </c>
      <c r="D108" s="12" t="s">
        <v>227</v>
      </c>
      <c r="E108" s="12"/>
      <c r="F108" s="13">
        <v>10261.48</v>
      </c>
    </row>
    <row r="109" spans="1:6" ht="28.5" x14ac:dyDescent="0.25">
      <c r="A109" s="25" t="s">
        <v>5</v>
      </c>
      <c r="B109" s="9"/>
      <c r="C109" s="22" t="s">
        <v>4</v>
      </c>
      <c r="D109" s="22" t="s">
        <v>207</v>
      </c>
      <c r="E109" s="9" t="s">
        <v>208</v>
      </c>
      <c r="F109" s="10">
        <v>635250</v>
      </c>
    </row>
    <row r="110" spans="1:6" ht="28.5" x14ac:dyDescent="0.25">
      <c r="A110" s="25" t="s">
        <v>18</v>
      </c>
      <c r="B110" s="9"/>
      <c r="C110" s="22" t="s">
        <v>3</v>
      </c>
      <c r="D110" s="22" t="s">
        <v>206</v>
      </c>
      <c r="E110" s="9"/>
      <c r="F110" s="10">
        <v>871200</v>
      </c>
    </row>
    <row r="111" spans="1:6" ht="28.5" x14ac:dyDescent="0.25">
      <c r="A111" s="25" t="s">
        <v>403</v>
      </c>
      <c r="B111" s="9"/>
      <c r="C111" s="22" t="s">
        <v>1</v>
      </c>
      <c r="D111" s="22" t="s">
        <v>404</v>
      </c>
      <c r="E111" s="9" t="s">
        <v>363</v>
      </c>
      <c r="F111" s="10">
        <v>19100.099999999999</v>
      </c>
    </row>
    <row r="112" spans="1:6" ht="28.5" x14ac:dyDescent="0.25">
      <c r="A112" s="25" t="s">
        <v>21</v>
      </c>
      <c r="B112" s="9"/>
      <c r="C112" s="22" t="s">
        <v>4</v>
      </c>
      <c r="D112" s="22" t="s">
        <v>204</v>
      </c>
      <c r="E112" s="9" t="s">
        <v>205</v>
      </c>
      <c r="F112" s="10">
        <v>416068.41</v>
      </c>
    </row>
    <row r="113" spans="1:6" ht="28.5" x14ac:dyDescent="0.25">
      <c r="A113" s="25" t="s">
        <v>24</v>
      </c>
      <c r="B113" s="9"/>
      <c r="C113" s="22" t="s">
        <v>1</v>
      </c>
      <c r="D113" s="22" t="s">
        <v>202</v>
      </c>
      <c r="E113" s="9" t="s">
        <v>203</v>
      </c>
      <c r="F113" s="10">
        <v>69592.11</v>
      </c>
    </row>
    <row r="114" spans="1:6" x14ac:dyDescent="0.25">
      <c r="A114" s="25" t="s">
        <v>25</v>
      </c>
      <c r="B114" s="9"/>
      <c r="C114" s="22" t="s">
        <v>4</v>
      </c>
      <c r="D114" s="22" t="s">
        <v>200</v>
      </c>
      <c r="E114" s="9" t="s">
        <v>201</v>
      </c>
      <c r="F114" s="10">
        <f>41200*1.21</f>
        <v>49852</v>
      </c>
    </row>
    <row r="115" spans="1:6" x14ac:dyDescent="0.25">
      <c r="A115" s="25" t="s">
        <v>27</v>
      </c>
      <c r="B115" s="9"/>
      <c r="C115" s="22" t="s">
        <v>2</v>
      </c>
      <c r="D115" s="22" t="s">
        <v>198</v>
      </c>
      <c r="E115" s="9" t="s">
        <v>199</v>
      </c>
      <c r="F115" s="10">
        <f>3000*1.21</f>
        <v>3630</v>
      </c>
    </row>
    <row r="116" spans="1:6" ht="28.5" x14ac:dyDescent="0.25">
      <c r="A116" s="25" t="s">
        <v>28</v>
      </c>
      <c r="B116" s="9"/>
      <c r="C116" s="22" t="s">
        <v>2</v>
      </c>
      <c r="D116" s="22" t="s">
        <v>196</v>
      </c>
      <c r="E116" s="9" t="s">
        <v>197</v>
      </c>
      <c r="F116" s="10">
        <f>422.5*1.21</f>
        <v>511.22499999999997</v>
      </c>
    </row>
    <row r="117" spans="1:6" x14ac:dyDescent="0.25">
      <c r="A117" s="25" t="s">
        <v>31</v>
      </c>
      <c r="B117" s="9"/>
      <c r="C117" s="22" t="s">
        <v>83</v>
      </c>
      <c r="D117" s="22" t="s">
        <v>194</v>
      </c>
      <c r="E117" s="9" t="s">
        <v>195</v>
      </c>
      <c r="F117" s="10">
        <v>320000</v>
      </c>
    </row>
    <row r="118" spans="1:6" x14ac:dyDescent="0.25">
      <c r="A118" s="30" t="e">
        <f>#REF!&amp;"/"&amp;#REF!</f>
        <v>#REF!</v>
      </c>
      <c r="B118" s="14"/>
      <c r="C118" s="16" t="s">
        <v>2</v>
      </c>
      <c r="D118" s="12" t="s">
        <v>228</v>
      </c>
      <c r="E118" s="12"/>
      <c r="F118" s="15">
        <v>11000</v>
      </c>
    </row>
    <row r="119" spans="1:6" x14ac:dyDescent="0.25">
      <c r="A119" s="30" t="e">
        <f>#REF!&amp;"/"&amp;#REF!</f>
        <v>#REF!</v>
      </c>
      <c r="B119" s="12"/>
      <c r="C119" s="16" t="s">
        <v>2</v>
      </c>
      <c r="D119" s="12" t="s">
        <v>159</v>
      </c>
      <c r="E119" s="12" t="s">
        <v>160</v>
      </c>
      <c r="F119" s="13">
        <v>15972</v>
      </c>
    </row>
    <row r="120" spans="1:6" x14ac:dyDescent="0.25">
      <c r="A120" s="30" t="e">
        <f>#REF!&amp;"/"&amp;#REF!</f>
        <v>#REF!</v>
      </c>
      <c r="B120" s="12"/>
      <c r="C120" s="16" t="s">
        <v>2</v>
      </c>
      <c r="D120" s="12" t="s">
        <v>229</v>
      </c>
      <c r="E120" s="12" t="s">
        <v>230</v>
      </c>
      <c r="F120" s="13">
        <v>20509.349999999999</v>
      </c>
    </row>
    <row r="121" spans="1:6" x14ac:dyDescent="0.25">
      <c r="A121" s="30" t="e">
        <f>#REF!&amp;"/"&amp;#REF!</f>
        <v>#REF!</v>
      </c>
      <c r="B121" s="12"/>
      <c r="C121" s="16" t="s">
        <v>2</v>
      </c>
      <c r="D121" s="22" t="s">
        <v>122</v>
      </c>
      <c r="E121" s="9" t="s">
        <v>123</v>
      </c>
      <c r="F121" s="13">
        <v>12278.7</v>
      </c>
    </row>
    <row r="122" spans="1:6" x14ac:dyDescent="0.25">
      <c r="A122" s="30" t="e">
        <f>#REF!&amp;"/"&amp;#REF!</f>
        <v>#REF!</v>
      </c>
      <c r="B122" s="12"/>
      <c r="C122" s="16" t="s">
        <v>2</v>
      </c>
      <c r="D122" s="17" t="s">
        <v>231</v>
      </c>
      <c r="E122" s="12" t="s">
        <v>232</v>
      </c>
      <c r="F122" s="13">
        <v>2608.7600000000002</v>
      </c>
    </row>
    <row r="123" spans="1:6" x14ac:dyDescent="0.25">
      <c r="A123" s="30" t="e">
        <f>#REF!&amp;"/"&amp;#REF!</f>
        <v>#REF!</v>
      </c>
      <c r="B123" s="12"/>
      <c r="C123" s="16" t="s">
        <v>2</v>
      </c>
      <c r="D123" s="12" t="s">
        <v>233</v>
      </c>
      <c r="E123" s="12" t="s">
        <v>94</v>
      </c>
      <c r="F123" s="13">
        <v>4222.8999999999996</v>
      </c>
    </row>
    <row r="124" spans="1:6" x14ac:dyDescent="0.25">
      <c r="A124" s="30" t="e">
        <f>#REF!&amp;"/"&amp;#REF!</f>
        <v>#REF!</v>
      </c>
      <c r="B124" s="12"/>
      <c r="C124" s="16" t="s">
        <v>2</v>
      </c>
      <c r="D124" s="12" t="s">
        <v>234</v>
      </c>
      <c r="E124" s="12" t="s">
        <v>92</v>
      </c>
      <c r="F124" s="13">
        <v>14525</v>
      </c>
    </row>
    <row r="125" spans="1:6" x14ac:dyDescent="0.25">
      <c r="A125" s="30" t="e">
        <f>#REF!&amp;"/"&amp;#REF!</f>
        <v>#REF!</v>
      </c>
      <c r="B125" s="12"/>
      <c r="C125" s="16" t="s">
        <v>4</v>
      </c>
      <c r="D125" s="12" t="s">
        <v>102</v>
      </c>
      <c r="E125" s="12"/>
      <c r="F125" s="13">
        <v>11686.18</v>
      </c>
    </row>
    <row r="126" spans="1:6" ht="42" customHeight="1" x14ac:dyDescent="0.25">
      <c r="A126" s="30" t="e">
        <f>#REF!&amp;"/"&amp;#REF!</f>
        <v>#REF!</v>
      </c>
      <c r="B126" s="12"/>
      <c r="C126" s="16" t="s">
        <v>2</v>
      </c>
      <c r="D126" s="22" t="s">
        <v>189</v>
      </c>
      <c r="E126" s="9" t="s">
        <v>190</v>
      </c>
      <c r="F126" s="13">
        <v>2462.59</v>
      </c>
    </row>
    <row r="127" spans="1:6" x14ac:dyDescent="0.25">
      <c r="A127" s="25" t="s">
        <v>35</v>
      </c>
      <c r="B127" s="9"/>
      <c r="C127" s="22" t="s">
        <v>4</v>
      </c>
      <c r="D127" s="22" t="s">
        <v>166</v>
      </c>
      <c r="E127" s="9" t="s">
        <v>165</v>
      </c>
      <c r="F127" s="10">
        <v>29721.06</v>
      </c>
    </row>
    <row r="128" spans="1:6" x14ac:dyDescent="0.25">
      <c r="A128" s="30" t="e">
        <f>#REF!&amp;"/"&amp;#REF!</f>
        <v>#REF!</v>
      </c>
      <c r="B128" s="12"/>
      <c r="C128" s="16" t="s">
        <v>4</v>
      </c>
      <c r="D128" s="16" t="s">
        <v>106</v>
      </c>
      <c r="E128" s="12"/>
      <c r="F128" s="13">
        <v>4340.87</v>
      </c>
    </row>
    <row r="129" spans="1:6" x14ac:dyDescent="0.25">
      <c r="A129" s="30" t="e">
        <f>#REF!&amp;"/"&amp;#REF!</f>
        <v>#REF!</v>
      </c>
      <c r="B129" s="12"/>
      <c r="C129" s="16" t="s">
        <v>2</v>
      </c>
      <c r="D129" s="16" t="s">
        <v>318</v>
      </c>
      <c r="E129" s="12" t="s">
        <v>98</v>
      </c>
      <c r="F129" s="13">
        <v>13129.4</v>
      </c>
    </row>
    <row r="130" spans="1:6" x14ac:dyDescent="0.25">
      <c r="A130" s="30" t="e">
        <f>#REF!&amp;"/"&amp;#REF!</f>
        <v>#REF!</v>
      </c>
      <c r="B130" s="12"/>
      <c r="C130" s="16" t="s">
        <v>1</v>
      </c>
      <c r="D130" s="12" t="s">
        <v>235</v>
      </c>
      <c r="E130" s="12" t="s">
        <v>236</v>
      </c>
      <c r="F130" s="13">
        <v>9702.26</v>
      </c>
    </row>
    <row r="131" spans="1:6" ht="42.75" x14ac:dyDescent="0.25">
      <c r="A131" s="30" t="e">
        <f>#REF!&amp;"/"&amp;#REF!</f>
        <v>#REF!</v>
      </c>
      <c r="B131" s="12"/>
      <c r="C131" s="16" t="s">
        <v>2</v>
      </c>
      <c r="D131" s="17" t="s">
        <v>237</v>
      </c>
      <c r="E131" s="11" t="s">
        <v>238</v>
      </c>
      <c r="F131" s="13">
        <v>10952.86</v>
      </c>
    </row>
    <row r="132" spans="1:6" x14ac:dyDescent="0.25">
      <c r="A132" s="30" t="e">
        <f>#REF!&amp;"/"&amp;#REF!</f>
        <v>#REF!</v>
      </c>
      <c r="B132" s="12"/>
      <c r="C132" s="16" t="s">
        <v>2</v>
      </c>
      <c r="D132" s="16" t="s">
        <v>239</v>
      </c>
      <c r="E132" s="12" t="s">
        <v>96</v>
      </c>
      <c r="F132" s="13">
        <v>2526.48</v>
      </c>
    </row>
    <row r="133" spans="1:6" x14ac:dyDescent="0.25">
      <c r="A133" s="30" t="e">
        <f>#REF!&amp;"/"&amp;#REF!</f>
        <v>#REF!</v>
      </c>
      <c r="B133" s="12"/>
      <c r="C133" s="23" t="s">
        <v>4</v>
      </c>
      <c r="D133" s="12" t="s">
        <v>240</v>
      </c>
      <c r="E133" s="12" t="s">
        <v>104</v>
      </c>
      <c r="F133" s="13">
        <v>10769</v>
      </c>
    </row>
    <row r="134" spans="1:6" x14ac:dyDescent="0.25">
      <c r="A134" s="30" t="e">
        <f>#REF!&amp;"/"&amp;#REF!</f>
        <v>#REF!</v>
      </c>
      <c r="B134" s="12"/>
      <c r="C134" s="17" t="s">
        <v>4</v>
      </c>
      <c r="D134" s="12" t="s">
        <v>241</v>
      </c>
      <c r="E134" s="12"/>
      <c r="F134" s="13">
        <v>10821.71</v>
      </c>
    </row>
    <row r="135" spans="1:6" ht="28.5" x14ac:dyDescent="0.25">
      <c r="A135" s="30" t="e">
        <f>#REF!&amp;"/"&amp;#REF!</f>
        <v>#REF!</v>
      </c>
      <c r="B135" s="12"/>
      <c r="C135" s="16" t="s">
        <v>1</v>
      </c>
      <c r="D135" s="16" t="s">
        <v>242</v>
      </c>
      <c r="E135" s="12" t="s">
        <v>243</v>
      </c>
      <c r="F135" s="13">
        <v>13372.1</v>
      </c>
    </row>
    <row r="136" spans="1:6" x14ac:dyDescent="0.25">
      <c r="A136" s="30" t="e">
        <f>#REF!&amp;"/"&amp;#REF!</f>
        <v>#REF!</v>
      </c>
      <c r="B136" s="12"/>
      <c r="C136" s="16" t="s">
        <v>4</v>
      </c>
      <c r="D136" s="12" t="s">
        <v>240</v>
      </c>
      <c r="E136" s="12" t="s">
        <v>104</v>
      </c>
      <c r="F136" s="13">
        <v>11495</v>
      </c>
    </row>
    <row r="137" spans="1:6" x14ac:dyDescent="0.25">
      <c r="A137" s="30" t="e">
        <f>#REF!&amp;"/"&amp;#REF!</f>
        <v>#REF!</v>
      </c>
      <c r="B137" s="12"/>
      <c r="C137" s="16" t="s">
        <v>2</v>
      </c>
      <c r="D137" s="16" t="s">
        <v>244</v>
      </c>
      <c r="E137" s="12" t="s">
        <v>245</v>
      </c>
      <c r="F137" s="13">
        <v>1694</v>
      </c>
    </row>
    <row r="138" spans="1:6" x14ac:dyDescent="0.25">
      <c r="A138" s="30" t="e">
        <f>#REF!&amp;"/"&amp;#REF!</f>
        <v>#REF!</v>
      </c>
      <c r="B138" s="12"/>
      <c r="C138" s="16" t="s">
        <v>2</v>
      </c>
      <c r="D138" s="16" t="s">
        <v>246</v>
      </c>
      <c r="E138" s="12" t="s">
        <v>247</v>
      </c>
      <c r="F138" s="13">
        <v>4339.3</v>
      </c>
    </row>
    <row r="139" spans="1:6" x14ac:dyDescent="0.25">
      <c r="A139" s="30" t="e">
        <f>#REF!&amp;"/"&amp;#REF!</f>
        <v>#REF!</v>
      </c>
      <c r="B139" s="12"/>
      <c r="C139" s="16" t="s">
        <v>2</v>
      </c>
      <c r="D139" s="16" t="s">
        <v>248</v>
      </c>
      <c r="E139" s="12"/>
      <c r="F139" s="13">
        <v>1185.8</v>
      </c>
    </row>
    <row r="140" spans="1:6" ht="28.5" x14ac:dyDescent="0.25">
      <c r="A140" s="30" t="e">
        <f>#REF!&amp;"/"&amp;#REF!</f>
        <v>#REF!</v>
      </c>
      <c r="B140" s="12"/>
      <c r="C140" s="16" t="s">
        <v>1</v>
      </c>
      <c r="D140" s="17" t="s">
        <v>131</v>
      </c>
      <c r="E140" s="11" t="s">
        <v>100</v>
      </c>
      <c r="F140" s="13">
        <v>11242.81</v>
      </c>
    </row>
    <row r="141" spans="1:6" x14ac:dyDescent="0.25">
      <c r="A141" s="30" t="e">
        <f>#REF!&amp;"/"&amp;#REF!</f>
        <v>#REF!</v>
      </c>
      <c r="B141" s="12"/>
      <c r="C141" s="16" t="s">
        <v>4</v>
      </c>
      <c r="D141" s="16" t="s">
        <v>149</v>
      </c>
      <c r="E141" s="12"/>
      <c r="F141" s="13">
        <v>7320.5</v>
      </c>
    </row>
    <row r="142" spans="1:6" x14ac:dyDescent="0.25">
      <c r="A142" s="30" t="e">
        <f>#REF!&amp;"/"&amp;#REF!</f>
        <v>#REF!</v>
      </c>
      <c r="B142" s="14"/>
      <c r="C142" s="19" t="s">
        <v>1</v>
      </c>
      <c r="D142" s="19" t="s">
        <v>150</v>
      </c>
      <c r="E142" s="14" t="s">
        <v>151</v>
      </c>
      <c r="F142" s="15">
        <v>8597.43</v>
      </c>
    </row>
    <row r="143" spans="1:6" ht="28.5" x14ac:dyDescent="0.25">
      <c r="A143" s="30" t="e">
        <f>#REF!&amp;"/"&amp;#REF!</f>
        <v>#REF!</v>
      </c>
      <c r="B143" s="12"/>
      <c r="C143" s="16" t="s">
        <v>1</v>
      </c>
      <c r="D143" s="17" t="s">
        <v>131</v>
      </c>
      <c r="E143" s="11" t="s">
        <v>100</v>
      </c>
      <c r="F143" s="13">
        <v>11837.93</v>
      </c>
    </row>
    <row r="144" spans="1:6" ht="28.5" x14ac:dyDescent="0.25">
      <c r="A144" s="30" t="e">
        <f>#REF!&amp;"/"&amp;#REF!</f>
        <v>#REF!</v>
      </c>
      <c r="B144" s="12"/>
      <c r="C144" s="16" t="s">
        <v>1</v>
      </c>
      <c r="D144" s="17" t="s">
        <v>249</v>
      </c>
      <c r="E144" s="11" t="s">
        <v>250</v>
      </c>
      <c r="F144" s="13">
        <v>4953.5600000000004</v>
      </c>
    </row>
    <row r="145" spans="1:6" x14ac:dyDescent="0.25">
      <c r="A145" s="30" t="e">
        <f>#REF!&amp;"/"&amp;#REF!</f>
        <v>#REF!</v>
      </c>
      <c r="B145" s="12"/>
      <c r="C145" s="16" t="s">
        <v>2</v>
      </c>
      <c r="D145" s="16" t="s">
        <v>158</v>
      </c>
      <c r="E145" s="12"/>
      <c r="F145" s="13">
        <v>4114</v>
      </c>
    </row>
    <row r="146" spans="1:6" x14ac:dyDescent="0.25">
      <c r="A146" s="30" t="e">
        <f>#REF!&amp;"/"&amp;#REF!</f>
        <v>#REF!</v>
      </c>
      <c r="B146" s="12"/>
      <c r="C146" s="16" t="s">
        <v>2</v>
      </c>
      <c r="D146" s="16" t="s">
        <v>108</v>
      </c>
      <c r="E146" s="12"/>
      <c r="F146" s="13">
        <v>15239.42</v>
      </c>
    </row>
    <row r="147" spans="1:6" x14ac:dyDescent="0.25">
      <c r="A147" s="30" t="e">
        <f>#REF!&amp;"/"&amp;#REF!</f>
        <v>#REF!</v>
      </c>
      <c r="B147" s="12"/>
      <c r="C147" s="16" t="s">
        <v>2</v>
      </c>
      <c r="D147" s="16" t="s">
        <v>152</v>
      </c>
      <c r="E147" s="12" t="s">
        <v>153</v>
      </c>
      <c r="F147" s="13">
        <v>2916.1</v>
      </c>
    </row>
    <row r="148" spans="1:6" ht="28.5" x14ac:dyDescent="0.25">
      <c r="A148" s="25" t="s">
        <v>52</v>
      </c>
      <c r="B148" s="9"/>
      <c r="C148" s="22" t="s">
        <v>2</v>
      </c>
      <c r="D148" s="22" t="s">
        <v>167</v>
      </c>
      <c r="E148" s="9" t="s">
        <v>168</v>
      </c>
      <c r="F148" s="10">
        <v>46281.29</v>
      </c>
    </row>
    <row r="149" spans="1:6" x14ac:dyDescent="0.25">
      <c r="A149" s="30" t="e">
        <f>#REF!&amp;"/"&amp;#REF!</f>
        <v>#REF!</v>
      </c>
      <c r="B149" s="12"/>
      <c r="C149" s="17" t="s">
        <v>2</v>
      </c>
      <c r="D149" s="17" t="s">
        <v>154</v>
      </c>
      <c r="E149" s="11" t="s">
        <v>155</v>
      </c>
      <c r="F149" s="13">
        <v>0</v>
      </c>
    </row>
    <row r="150" spans="1:6" x14ac:dyDescent="0.25">
      <c r="A150" s="30" t="e">
        <f>#REF!&amp;"/"&amp;#REF!</f>
        <v>#REF!</v>
      </c>
      <c r="B150" s="12"/>
      <c r="C150" s="16" t="s">
        <v>4</v>
      </c>
      <c r="D150" s="16" t="s">
        <v>106</v>
      </c>
      <c r="E150" s="12"/>
      <c r="F150" s="13">
        <v>3496.9</v>
      </c>
    </row>
    <row r="151" spans="1:6" x14ac:dyDescent="0.25">
      <c r="A151" s="30" t="e">
        <f>#REF!&amp;"/"&amp;#REF!</f>
        <v>#REF!</v>
      </c>
      <c r="B151" s="12"/>
      <c r="C151" s="16" t="s">
        <v>4</v>
      </c>
      <c r="D151" s="22" t="s">
        <v>139</v>
      </c>
      <c r="E151" s="9" t="s">
        <v>140</v>
      </c>
      <c r="F151" s="13">
        <v>20433</v>
      </c>
    </row>
    <row r="152" spans="1:6" x14ac:dyDescent="0.25">
      <c r="A152" s="30" t="e">
        <f>#REF!&amp;"/"&amp;#REF!</f>
        <v>#REF!</v>
      </c>
      <c r="B152" s="12"/>
      <c r="C152" s="16" t="s">
        <v>2</v>
      </c>
      <c r="D152" s="16" t="s">
        <v>156</v>
      </c>
      <c r="E152" s="12" t="s">
        <v>157</v>
      </c>
      <c r="F152" s="13">
        <v>9994.6</v>
      </c>
    </row>
    <row r="153" spans="1:6" ht="28.5" x14ac:dyDescent="0.25">
      <c r="A153" s="45" t="s">
        <v>251</v>
      </c>
      <c r="B153" s="45"/>
      <c r="C153" s="16" t="s">
        <v>1</v>
      </c>
      <c r="D153" s="20" t="s">
        <v>252</v>
      </c>
      <c r="E153" s="20"/>
      <c r="F153" s="13">
        <v>5234.34</v>
      </c>
    </row>
    <row r="154" spans="1:6" ht="28.5" x14ac:dyDescent="0.25">
      <c r="A154" s="25" t="s">
        <v>56</v>
      </c>
      <c r="B154" s="9"/>
      <c r="C154" s="22" t="s">
        <v>1</v>
      </c>
      <c r="D154" s="22" t="s">
        <v>169</v>
      </c>
      <c r="E154" s="9" t="s">
        <v>170</v>
      </c>
      <c r="F154" s="10">
        <v>121980.77</v>
      </c>
    </row>
    <row r="155" spans="1:6" x14ac:dyDescent="0.25">
      <c r="A155" s="25" t="s">
        <v>57</v>
      </c>
      <c r="B155" s="9"/>
      <c r="C155" s="22" t="s">
        <v>2</v>
      </c>
      <c r="D155" s="22" t="s">
        <v>173</v>
      </c>
      <c r="E155" s="9" t="s">
        <v>174</v>
      </c>
      <c r="F155" s="10">
        <v>30000</v>
      </c>
    </row>
    <row r="156" spans="1:6" x14ac:dyDescent="0.25">
      <c r="A156" s="30" t="e">
        <f>#REF!&amp;"/"&amp;#REF!</f>
        <v>#REF!</v>
      </c>
      <c r="B156" s="12"/>
      <c r="C156" s="16" t="s">
        <v>4</v>
      </c>
      <c r="D156" s="12" t="s">
        <v>240</v>
      </c>
      <c r="E156" s="12" t="s">
        <v>104</v>
      </c>
      <c r="F156" s="13">
        <v>29282</v>
      </c>
    </row>
    <row r="157" spans="1:6" x14ac:dyDescent="0.25">
      <c r="A157" s="30" t="e">
        <f>#REF!&amp;"/"&amp;#REF!</f>
        <v>#REF!</v>
      </c>
      <c r="B157" s="12"/>
      <c r="C157" s="20" t="s">
        <v>2</v>
      </c>
      <c r="D157" s="20" t="s">
        <v>108</v>
      </c>
      <c r="E157" s="12"/>
      <c r="F157" s="13">
        <v>10502.82</v>
      </c>
    </row>
    <row r="158" spans="1:6" ht="42.75" x14ac:dyDescent="0.25">
      <c r="A158" s="25" t="s">
        <v>59</v>
      </c>
      <c r="B158" s="9"/>
      <c r="C158" s="22" t="s">
        <v>2</v>
      </c>
      <c r="D158" s="22" t="s">
        <v>171</v>
      </c>
      <c r="E158" s="9" t="s">
        <v>172</v>
      </c>
      <c r="F158" s="10">
        <v>130318.21</v>
      </c>
    </row>
    <row r="159" spans="1:6" x14ac:dyDescent="0.25">
      <c r="A159" s="25" t="s">
        <v>61</v>
      </c>
      <c r="B159" s="9"/>
      <c r="C159" s="22" t="s">
        <v>4</v>
      </c>
      <c r="D159" s="12" t="s">
        <v>240</v>
      </c>
      <c r="E159" s="12" t="s">
        <v>104</v>
      </c>
      <c r="F159" s="10">
        <v>60137</v>
      </c>
    </row>
    <row r="160" spans="1:6" x14ac:dyDescent="0.25">
      <c r="A160" s="45" t="s">
        <v>253</v>
      </c>
      <c r="B160" s="45"/>
      <c r="C160" s="16" t="s">
        <v>2</v>
      </c>
      <c r="D160" s="12" t="s">
        <v>254</v>
      </c>
      <c r="E160" s="12" t="s">
        <v>381</v>
      </c>
      <c r="F160" s="13">
        <v>14129.43</v>
      </c>
    </row>
    <row r="161" spans="1:6" x14ac:dyDescent="0.25">
      <c r="A161" s="30" t="e">
        <f>#REF!&amp;"/"&amp;#REF!</f>
        <v>#REF!</v>
      </c>
      <c r="B161" s="12"/>
      <c r="C161" s="23" t="s">
        <v>4</v>
      </c>
      <c r="D161" s="12" t="s">
        <v>240</v>
      </c>
      <c r="E161" s="12" t="s">
        <v>104</v>
      </c>
      <c r="F161" s="13">
        <v>5324.46</v>
      </c>
    </row>
    <row r="162" spans="1:6" x14ac:dyDescent="0.25">
      <c r="A162" s="30" t="e">
        <f>#REF!&amp;"/"&amp;#REF!</f>
        <v>#REF!</v>
      </c>
      <c r="B162" s="12"/>
      <c r="C162" s="16" t="s">
        <v>2</v>
      </c>
      <c r="D162" s="16" t="s">
        <v>158</v>
      </c>
      <c r="E162" s="12"/>
      <c r="F162" s="13">
        <v>4719</v>
      </c>
    </row>
    <row r="163" spans="1:6" x14ac:dyDescent="0.25">
      <c r="A163" s="30" t="e">
        <f>#REF!&amp;"/"&amp;#REF!</f>
        <v>#REF!</v>
      </c>
      <c r="B163" s="12"/>
      <c r="C163" s="16" t="s">
        <v>1</v>
      </c>
      <c r="D163" s="12" t="s">
        <v>241</v>
      </c>
      <c r="E163" s="12"/>
      <c r="F163" s="13">
        <v>3170.2</v>
      </c>
    </row>
    <row r="164" spans="1:6" x14ac:dyDescent="0.25">
      <c r="A164" s="30" t="e">
        <f>#REF!&amp;"/"&amp;#REF!</f>
        <v>#REF!</v>
      </c>
      <c r="B164" s="12"/>
      <c r="C164" s="16" t="s">
        <v>2</v>
      </c>
      <c r="D164" s="16" t="s">
        <v>159</v>
      </c>
      <c r="E164" s="12" t="s">
        <v>160</v>
      </c>
      <c r="F164" s="13">
        <v>3630</v>
      </c>
    </row>
    <row r="165" spans="1:6" ht="28.5" x14ac:dyDescent="0.25">
      <c r="A165" s="30" t="e">
        <f>#REF!&amp;"/"&amp;#REF!</f>
        <v>#REF!</v>
      </c>
      <c r="B165" s="12"/>
      <c r="C165" s="16" t="s">
        <v>4</v>
      </c>
      <c r="D165" s="17" t="s">
        <v>131</v>
      </c>
      <c r="E165" s="11" t="s">
        <v>100</v>
      </c>
      <c r="F165" s="13">
        <v>23208.83</v>
      </c>
    </row>
    <row r="166" spans="1:6" ht="28.5" x14ac:dyDescent="0.25">
      <c r="A166" s="30" t="e">
        <f>#REF!&amp;"/"&amp;#REF!</f>
        <v>#REF!</v>
      </c>
      <c r="B166" s="12"/>
      <c r="C166" s="23" t="s">
        <v>2</v>
      </c>
      <c r="D166" s="16" t="s">
        <v>161</v>
      </c>
      <c r="E166" s="12" t="s">
        <v>162</v>
      </c>
      <c r="F166" s="13">
        <v>4497.57</v>
      </c>
    </row>
    <row r="167" spans="1:6" ht="28.5" x14ac:dyDescent="0.25">
      <c r="A167" s="25" t="s">
        <v>71</v>
      </c>
      <c r="B167" s="9"/>
      <c r="C167" s="22" t="s">
        <v>2</v>
      </c>
      <c r="D167" s="22" t="s">
        <v>175</v>
      </c>
      <c r="E167" s="9" t="s">
        <v>176</v>
      </c>
      <c r="F167" s="10">
        <v>52421.39</v>
      </c>
    </row>
    <row r="168" spans="1:6" x14ac:dyDescent="0.25">
      <c r="A168" s="30" t="e">
        <f>#REF!&amp;"/"&amp;#REF!</f>
        <v>#REF!</v>
      </c>
      <c r="B168" s="12"/>
      <c r="C168" s="16" t="s">
        <v>4</v>
      </c>
      <c r="D168" s="12" t="s">
        <v>240</v>
      </c>
      <c r="E168" s="12" t="s">
        <v>104</v>
      </c>
      <c r="F168" s="13">
        <v>5402.15</v>
      </c>
    </row>
    <row r="169" spans="1:6" x14ac:dyDescent="0.25">
      <c r="A169" s="45" t="s">
        <v>255</v>
      </c>
      <c r="B169" s="45"/>
      <c r="C169" s="16" t="s">
        <v>4</v>
      </c>
      <c r="D169" s="12" t="s">
        <v>240</v>
      </c>
      <c r="E169" s="12" t="s">
        <v>104</v>
      </c>
      <c r="F169" s="13">
        <v>48216.21</v>
      </c>
    </row>
    <row r="170" spans="1:6" x14ac:dyDescent="0.25">
      <c r="A170" s="30" t="e">
        <f>#REF!&amp;"/"&amp;#REF!</f>
        <v>#REF!</v>
      </c>
      <c r="B170" s="12"/>
      <c r="C170" s="16" t="s">
        <v>2</v>
      </c>
      <c r="D170" s="16" t="s">
        <v>163</v>
      </c>
      <c r="E170" s="12" t="s">
        <v>164</v>
      </c>
      <c r="F170" s="13">
        <v>10352.76</v>
      </c>
    </row>
    <row r="171" spans="1:6" ht="28.5" x14ac:dyDescent="0.25">
      <c r="A171" s="25" t="s">
        <v>75</v>
      </c>
      <c r="B171" s="9"/>
      <c r="C171" s="22" t="s">
        <v>4</v>
      </c>
      <c r="D171" s="22" t="s">
        <v>177</v>
      </c>
      <c r="E171" s="9" t="s">
        <v>178</v>
      </c>
      <c r="F171" s="10">
        <v>54424.59</v>
      </c>
    </row>
    <row r="172" spans="1:6" x14ac:dyDescent="0.25">
      <c r="A172" s="45" t="s">
        <v>256</v>
      </c>
      <c r="B172" s="45"/>
      <c r="C172" s="16" t="s">
        <v>2</v>
      </c>
      <c r="D172" s="12" t="s">
        <v>159</v>
      </c>
      <c r="E172" s="12" t="s">
        <v>160</v>
      </c>
      <c r="F172" s="13">
        <v>3630</v>
      </c>
    </row>
    <row r="173" spans="1:6" ht="28.5" x14ac:dyDescent="0.25">
      <c r="A173" s="25" t="s">
        <v>77</v>
      </c>
      <c r="B173" s="9"/>
      <c r="C173" s="22" t="s">
        <v>4</v>
      </c>
      <c r="D173" s="22" t="s">
        <v>179</v>
      </c>
      <c r="E173" s="9" t="s">
        <v>180</v>
      </c>
      <c r="F173" s="10">
        <f>37225.85*1.21</f>
        <v>45043.2785</v>
      </c>
    </row>
    <row r="174" spans="1:6" x14ac:dyDescent="0.25">
      <c r="A174" s="45" t="s">
        <v>257</v>
      </c>
      <c r="B174" s="45"/>
      <c r="C174" s="16" t="s">
        <v>4</v>
      </c>
      <c r="D174" s="9" t="s">
        <v>258</v>
      </c>
      <c r="E174" s="9" t="s">
        <v>380</v>
      </c>
      <c r="F174" s="13">
        <v>32065</v>
      </c>
    </row>
    <row r="175" spans="1:6" x14ac:dyDescent="0.25">
      <c r="A175" s="45" t="s">
        <v>259</v>
      </c>
      <c r="B175" s="45"/>
      <c r="C175" s="16" t="s">
        <v>4</v>
      </c>
      <c r="D175" s="16" t="s">
        <v>260</v>
      </c>
      <c r="E175" s="16" t="s">
        <v>378</v>
      </c>
      <c r="F175" s="13">
        <v>18997</v>
      </c>
    </row>
    <row r="176" spans="1:6" x14ac:dyDescent="0.25">
      <c r="A176" s="31" t="e">
        <f>#REF!&amp;"/"&amp;#REF!</f>
        <v>#REF!</v>
      </c>
      <c r="B176" s="11"/>
      <c r="C176" s="24" t="s">
        <v>4</v>
      </c>
      <c r="D176" s="12" t="s">
        <v>240</v>
      </c>
      <c r="E176" s="12" t="s">
        <v>104</v>
      </c>
      <c r="F176" s="18">
        <v>5782.11</v>
      </c>
    </row>
    <row r="177" spans="1:6" x14ac:dyDescent="0.25">
      <c r="A177" s="45" t="s">
        <v>261</v>
      </c>
      <c r="B177" s="45"/>
      <c r="C177" s="16" t="s">
        <v>2</v>
      </c>
      <c r="D177" s="12" t="s">
        <v>159</v>
      </c>
      <c r="E177" s="12"/>
      <c r="F177" s="13">
        <v>6050</v>
      </c>
    </row>
    <row r="178" spans="1:6" x14ac:dyDescent="0.25">
      <c r="A178" s="25" t="s">
        <v>79</v>
      </c>
      <c r="B178" s="9"/>
      <c r="C178" s="22" t="s">
        <v>2</v>
      </c>
      <c r="D178" s="22" t="s">
        <v>181</v>
      </c>
      <c r="E178" s="9"/>
      <c r="F178" s="10">
        <v>44576.4</v>
      </c>
    </row>
    <row r="179" spans="1:6" x14ac:dyDescent="0.25">
      <c r="A179" s="45" t="s">
        <v>262</v>
      </c>
      <c r="B179" s="45"/>
      <c r="C179" s="16" t="s">
        <v>4</v>
      </c>
      <c r="D179" s="16" t="s">
        <v>260</v>
      </c>
      <c r="E179" s="16" t="s">
        <v>378</v>
      </c>
      <c r="F179" s="13">
        <v>26620</v>
      </c>
    </row>
    <row r="180" spans="1:6" x14ac:dyDescent="0.25">
      <c r="A180" s="45" t="s">
        <v>263</v>
      </c>
      <c r="B180" s="45"/>
      <c r="C180" s="16" t="s">
        <v>2</v>
      </c>
      <c r="D180" s="16" t="s">
        <v>264</v>
      </c>
      <c r="E180" s="16"/>
      <c r="F180" s="13">
        <v>18150</v>
      </c>
    </row>
    <row r="181" spans="1:6" x14ac:dyDescent="0.25">
      <c r="A181" s="45" t="s">
        <v>265</v>
      </c>
      <c r="B181" s="45"/>
      <c r="C181" s="16" t="s">
        <v>2</v>
      </c>
      <c r="D181" s="22" t="s">
        <v>116</v>
      </c>
      <c r="E181" s="9" t="s">
        <v>117</v>
      </c>
      <c r="F181" s="13">
        <v>15166.89</v>
      </c>
    </row>
    <row r="182" spans="1:6" x14ac:dyDescent="0.25">
      <c r="A182" s="25" t="s">
        <v>81</v>
      </c>
      <c r="B182" s="9"/>
      <c r="C182" s="22" t="s">
        <v>4</v>
      </c>
      <c r="D182" s="22" t="s">
        <v>182</v>
      </c>
      <c r="E182" s="9" t="s">
        <v>183</v>
      </c>
      <c r="F182" s="10">
        <v>113324.97</v>
      </c>
    </row>
    <row r="183" spans="1:6" x14ac:dyDescent="0.25">
      <c r="A183" s="45" t="s">
        <v>266</v>
      </c>
      <c r="B183" s="45"/>
      <c r="C183" s="16" t="s">
        <v>2</v>
      </c>
      <c r="D183" s="12" t="s">
        <v>248</v>
      </c>
      <c r="E183" s="12"/>
      <c r="F183" s="13">
        <v>2178</v>
      </c>
    </row>
    <row r="184" spans="1:6" x14ac:dyDescent="0.25">
      <c r="A184" s="45" t="s">
        <v>267</v>
      </c>
      <c r="B184" s="45"/>
      <c r="C184" s="16" t="s">
        <v>4</v>
      </c>
      <c r="D184" s="12" t="s">
        <v>268</v>
      </c>
      <c r="E184" s="12" t="s">
        <v>379</v>
      </c>
      <c r="F184" s="13">
        <v>9922</v>
      </c>
    </row>
    <row r="185" spans="1:6" x14ac:dyDescent="0.25">
      <c r="A185" s="45" t="s">
        <v>269</v>
      </c>
      <c r="B185" s="45"/>
      <c r="C185" s="16" t="s">
        <v>1</v>
      </c>
      <c r="D185" s="12" t="s">
        <v>289</v>
      </c>
      <c r="E185" s="12" t="s">
        <v>371</v>
      </c>
      <c r="F185" s="13">
        <v>4928.8599999999997</v>
      </c>
    </row>
    <row r="186" spans="1:6" x14ac:dyDescent="0.25">
      <c r="A186" s="45" t="s">
        <v>270</v>
      </c>
      <c r="B186" s="45"/>
      <c r="C186" s="16" t="s">
        <v>2</v>
      </c>
      <c r="D186" s="16" t="s">
        <v>271</v>
      </c>
      <c r="E186" s="16" t="s">
        <v>367</v>
      </c>
      <c r="F186" s="13">
        <v>2730.97</v>
      </c>
    </row>
    <row r="187" spans="1:6" x14ac:dyDescent="0.25">
      <c r="A187" s="45" t="s">
        <v>272</v>
      </c>
      <c r="B187" s="45"/>
      <c r="C187" s="16" t="s">
        <v>1</v>
      </c>
      <c r="D187" s="16" t="s">
        <v>273</v>
      </c>
      <c r="E187" s="12" t="s">
        <v>375</v>
      </c>
      <c r="F187" s="13">
        <v>14138.9</v>
      </c>
    </row>
    <row r="188" spans="1:6" x14ac:dyDescent="0.25">
      <c r="A188" s="45" t="s">
        <v>274</v>
      </c>
      <c r="B188" s="45"/>
      <c r="C188" s="16" t="s">
        <v>2</v>
      </c>
      <c r="D188" s="16" t="s">
        <v>271</v>
      </c>
      <c r="E188" s="16" t="s">
        <v>367</v>
      </c>
      <c r="F188" s="13">
        <v>1514.92</v>
      </c>
    </row>
    <row r="189" spans="1:6" x14ac:dyDescent="0.25">
      <c r="A189" s="45" t="s">
        <v>275</v>
      </c>
      <c r="B189" s="45"/>
      <c r="C189" s="16" t="s">
        <v>4</v>
      </c>
      <c r="D189" s="12" t="s">
        <v>276</v>
      </c>
      <c r="E189" s="12" t="s">
        <v>374</v>
      </c>
      <c r="F189" s="13">
        <v>16719.78</v>
      </c>
    </row>
    <row r="190" spans="1:6" x14ac:dyDescent="0.25">
      <c r="A190" s="45" t="s">
        <v>277</v>
      </c>
      <c r="B190" s="45"/>
      <c r="C190" s="16" t="s">
        <v>4</v>
      </c>
      <c r="D190" s="12" t="s">
        <v>278</v>
      </c>
      <c r="E190" s="12" t="s">
        <v>373</v>
      </c>
      <c r="F190" s="13">
        <v>17817.55</v>
      </c>
    </row>
    <row r="191" spans="1:6" x14ac:dyDescent="0.25">
      <c r="A191" s="45" t="s">
        <v>279</v>
      </c>
      <c r="B191" s="45"/>
      <c r="C191" s="16" t="s">
        <v>4</v>
      </c>
      <c r="D191" s="12" t="s">
        <v>280</v>
      </c>
      <c r="E191" s="12"/>
      <c r="F191" s="13">
        <v>5648.28</v>
      </c>
    </row>
    <row r="192" spans="1:6" x14ac:dyDescent="0.25">
      <c r="A192" s="45" t="s">
        <v>281</v>
      </c>
      <c r="B192" s="45"/>
      <c r="C192" s="16" t="s">
        <v>2</v>
      </c>
      <c r="D192" s="16" t="s">
        <v>282</v>
      </c>
      <c r="E192" s="16" t="s">
        <v>372</v>
      </c>
      <c r="F192" s="13">
        <v>5747.5</v>
      </c>
    </row>
    <row r="193" spans="1:6" x14ac:dyDescent="0.25">
      <c r="A193" s="25" t="s">
        <v>7</v>
      </c>
      <c r="B193" s="9"/>
      <c r="C193" s="22" t="s">
        <v>1</v>
      </c>
      <c r="D193" s="22" t="s">
        <v>184</v>
      </c>
      <c r="E193" s="9" t="s">
        <v>185</v>
      </c>
      <c r="F193" s="10">
        <v>3081.87</v>
      </c>
    </row>
    <row r="194" spans="1:6" x14ac:dyDescent="0.25">
      <c r="A194" s="45" t="s">
        <v>283</v>
      </c>
      <c r="B194" s="45"/>
      <c r="C194" s="16" t="s">
        <v>2</v>
      </c>
      <c r="D194" s="12" t="s">
        <v>226</v>
      </c>
      <c r="E194" s="12"/>
      <c r="F194" s="13">
        <v>3509</v>
      </c>
    </row>
    <row r="195" spans="1:6" x14ac:dyDescent="0.25">
      <c r="A195" s="45" t="s">
        <v>284</v>
      </c>
      <c r="B195" s="45"/>
      <c r="C195" s="16" t="s">
        <v>4</v>
      </c>
      <c r="D195" s="12" t="s">
        <v>240</v>
      </c>
      <c r="E195" s="12" t="s">
        <v>104</v>
      </c>
      <c r="F195" s="13">
        <v>42350</v>
      </c>
    </row>
    <row r="196" spans="1:6" x14ac:dyDescent="0.25">
      <c r="A196" s="45" t="s">
        <v>285</v>
      </c>
      <c r="B196" s="45"/>
      <c r="C196" s="16" t="s">
        <v>2</v>
      </c>
      <c r="D196" s="12" t="s">
        <v>226</v>
      </c>
      <c r="E196" s="12"/>
      <c r="F196" s="13">
        <v>1815</v>
      </c>
    </row>
    <row r="197" spans="1:6" ht="28.5" x14ac:dyDescent="0.25">
      <c r="A197" s="45" t="s">
        <v>286</v>
      </c>
      <c r="B197" s="45"/>
      <c r="C197" s="16" t="s">
        <v>4</v>
      </c>
      <c r="D197" s="17" t="s">
        <v>131</v>
      </c>
      <c r="E197" s="11" t="s">
        <v>100</v>
      </c>
      <c r="F197" s="13">
        <v>21694.66</v>
      </c>
    </row>
    <row r="198" spans="1:6" x14ac:dyDescent="0.25">
      <c r="A198" s="25" t="s">
        <v>130</v>
      </c>
      <c r="B198" s="9"/>
      <c r="C198" s="22" t="s">
        <v>2</v>
      </c>
      <c r="D198" s="22" t="s">
        <v>122</v>
      </c>
      <c r="E198" s="9" t="s">
        <v>123</v>
      </c>
      <c r="F198" s="10">
        <v>13100.7</v>
      </c>
    </row>
    <row r="199" spans="1:6" x14ac:dyDescent="0.25">
      <c r="A199" s="25" t="s">
        <v>14</v>
      </c>
      <c r="B199" s="9"/>
      <c r="C199" s="22" t="s">
        <v>1</v>
      </c>
      <c r="D199" s="22" t="s">
        <v>186</v>
      </c>
      <c r="E199" s="9" t="s">
        <v>187</v>
      </c>
      <c r="F199" s="10">
        <v>10260.41</v>
      </c>
    </row>
    <row r="200" spans="1:6" ht="28.5" x14ac:dyDescent="0.25">
      <c r="A200" s="32" t="s">
        <v>15</v>
      </c>
      <c r="B200" s="9"/>
      <c r="C200" s="22" t="s">
        <v>4</v>
      </c>
      <c r="D200" s="22" t="s">
        <v>188</v>
      </c>
      <c r="E200" s="9" t="s">
        <v>180</v>
      </c>
      <c r="F200" s="10">
        <v>31808.42</v>
      </c>
    </row>
    <row r="201" spans="1:6" x14ac:dyDescent="0.25">
      <c r="A201" s="25" t="s">
        <v>16</v>
      </c>
      <c r="B201" s="9"/>
      <c r="C201" s="22" t="s">
        <v>2</v>
      </c>
      <c r="D201" s="22" t="s">
        <v>189</v>
      </c>
      <c r="E201" s="9" t="s">
        <v>190</v>
      </c>
      <c r="F201" s="10">
        <v>7744</v>
      </c>
    </row>
    <row r="202" spans="1:6" ht="28.5" x14ac:dyDescent="0.25">
      <c r="A202" s="25" t="s">
        <v>17</v>
      </c>
      <c r="B202" s="9"/>
      <c r="C202" s="22" t="s">
        <v>1</v>
      </c>
      <c r="D202" s="22" t="s">
        <v>191</v>
      </c>
      <c r="E202" s="9" t="s">
        <v>192</v>
      </c>
      <c r="F202" s="10">
        <f>31724*1.21</f>
        <v>38386.04</v>
      </c>
    </row>
    <row r="203" spans="1:6" ht="28.5" x14ac:dyDescent="0.25">
      <c r="A203" s="25" t="s">
        <v>132</v>
      </c>
      <c r="B203" s="9"/>
      <c r="C203" s="22" t="s">
        <v>2</v>
      </c>
      <c r="D203" s="22" t="s">
        <v>119</v>
      </c>
      <c r="E203" s="9" t="s">
        <v>120</v>
      </c>
      <c r="F203" s="10">
        <v>5793.78</v>
      </c>
    </row>
    <row r="204" spans="1:6" ht="28.5" x14ac:dyDescent="0.25">
      <c r="A204" s="45" t="s">
        <v>287</v>
      </c>
      <c r="B204" s="45"/>
      <c r="C204" s="16" t="s">
        <v>2</v>
      </c>
      <c r="D204" s="20" t="s">
        <v>377</v>
      </c>
      <c r="E204" s="20" t="s">
        <v>376</v>
      </c>
      <c r="F204" s="13">
        <v>3503.5</v>
      </c>
    </row>
    <row r="205" spans="1:6" x14ac:dyDescent="0.25">
      <c r="A205" s="25" t="s">
        <v>133</v>
      </c>
      <c r="B205" s="9"/>
      <c r="C205" s="22" t="s">
        <v>2</v>
      </c>
      <c r="D205" s="20" t="s">
        <v>108</v>
      </c>
      <c r="E205" s="9"/>
      <c r="F205" s="10">
        <v>16924.27</v>
      </c>
    </row>
    <row r="206" spans="1:6" x14ac:dyDescent="0.25">
      <c r="A206" s="45" t="s">
        <v>288</v>
      </c>
      <c r="B206" s="45"/>
      <c r="C206" s="16" t="s">
        <v>1</v>
      </c>
      <c r="D206" s="12" t="s">
        <v>289</v>
      </c>
      <c r="E206" s="12" t="s">
        <v>371</v>
      </c>
      <c r="F206" s="13">
        <v>5663.5</v>
      </c>
    </row>
    <row r="207" spans="1:6" ht="28.5" x14ac:dyDescent="0.25">
      <c r="A207" s="45" t="s">
        <v>290</v>
      </c>
      <c r="B207" s="45"/>
      <c r="C207" s="16" t="s">
        <v>2</v>
      </c>
      <c r="D207" s="16" t="s">
        <v>291</v>
      </c>
      <c r="E207" s="16" t="s">
        <v>370</v>
      </c>
      <c r="F207" s="13">
        <v>4950</v>
      </c>
    </row>
    <row r="208" spans="1:6" ht="28.5" x14ac:dyDescent="0.25">
      <c r="A208" s="25" t="s">
        <v>22</v>
      </c>
      <c r="B208" s="9"/>
      <c r="C208" s="22" t="s">
        <v>1</v>
      </c>
      <c r="D208" s="22" t="s">
        <v>169</v>
      </c>
      <c r="E208" s="9" t="s">
        <v>193</v>
      </c>
      <c r="F208" s="10">
        <f>33019.63*1.21</f>
        <v>39953.752299999993</v>
      </c>
    </row>
    <row r="209" spans="1:6" x14ac:dyDescent="0.25">
      <c r="A209" s="25" t="s">
        <v>136</v>
      </c>
      <c r="B209" s="9"/>
      <c r="C209" s="22" t="s">
        <v>2</v>
      </c>
      <c r="D209" s="22" t="s">
        <v>116</v>
      </c>
      <c r="E209" s="9" t="s">
        <v>117</v>
      </c>
      <c r="F209" s="10">
        <v>15166.89</v>
      </c>
    </row>
    <row r="210" spans="1:6" x14ac:dyDescent="0.25">
      <c r="A210" s="25" t="s">
        <v>138</v>
      </c>
      <c r="B210" s="9"/>
      <c r="C210" s="22" t="s">
        <v>2</v>
      </c>
      <c r="D210" s="22" t="s">
        <v>114</v>
      </c>
      <c r="E210" s="9"/>
      <c r="F210" s="10">
        <v>15972</v>
      </c>
    </row>
    <row r="211" spans="1:6" ht="28.5" x14ac:dyDescent="0.25">
      <c r="A211" s="4" t="s">
        <v>90</v>
      </c>
      <c r="B211" s="4"/>
      <c r="C211" s="3" t="s">
        <v>4</v>
      </c>
      <c r="D211" s="17" t="s">
        <v>131</v>
      </c>
      <c r="E211" s="11" t="s">
        <v>100</v>
      </c>
      <c r="F211" s="8">
        <v>10215.75</v>
      </c>
    </row>
    <row r="212" spans="1:6" ht="28.5" x14ac:dyDescent="0.25">
      <c r="A212" s="4" t="s">
        <v>93</v>
      </c>
      <c r="B212" s="4"/>
      <c r="C212" s="3" t="s">
        <v>4</v>
      </c>
      <c r="D212" s="17" t="s">
        <v>127</v>
      </c>
      <c r="E212" s="11" t="s">
        <v>128</v>
      </c>
      <c r="F212" s="8">
        <v>18019.04</v>
      </c>
    </row>
    <row r="213" spans="1:6" x14ac:dyDescent="0.25">
      <c r="A213" s="4" t="s">
        <v>95</v>
      </c>
      <c r="B213" s="4"/>
      <c r="C213" s="3" t="s">
        <v>2</v>
      </c>
      <c r="D213" s="20" t="s">
        <v>108</v>
      </c>
      <c r="E213" s="3"/>
      <c r="F213" s="8">
        <v>13578.62</v>
      </c>
    </row>
    <row r="214" spans="1:6" x14ac:dyDescent="0.25">
      <c r="A214" s="25" t="s">
        <v>97</v>
      </c>
      <c r="B214" s="9"/>
      <c r="C214" s="22" t="s">
        <v>2</v>
      </c>
      <c r="D214" s="22" t="s">
        <v>110</v>
      </c>
      <c r="E214" s="9" t="s">
        <v>111</v>
      </c>
      <c r="F214" s="10">
        <v>8597.0499999999993</v>
      </c>
    </row>
    <row r="215" spans="1:6" x14ac:dyDescent="0.25">
      <c r="A215" s="4" t="s">
        <v>99</v>
      </c>
      <c r="B215" s="4"/>
      <c r="C215" s="3" t="s">
        <v>2</v>
      </c>
      <c r="D215" s="16" t="s">
        <v>318</v>
      </c>
      <c r="E215" s="3" t="s">
        <v>98</v>
      </c>
      <c r="F215" s="8">
        <v>14350.9</v>
      </c>
    </row>
    <row r="216" spans="1:6" x14ac:dyDescent="0.25">
      <c r="A216" s="4" t="s">
        <v>101</v>
      </c>
      <c r="B216" s="4"/>
      <c r="C216" s="3" t="s">
        <v>2</v>
      </c>
      <c r="D216" s="12" t="s">
        <v>233</v>
      </c>
      <c r="E216" s="3" t="s">
        <v>94</v>
      </c>
      <c r="F216" s="8">
        <v>4222.8999999999996</v>
      </c>
    </row>
    <row r="217" spans="1:6" x14ac:dyDescent="0.25">
      <c r="A217" s="4" t="s">
        <v>103</v>
      </c>
      <c r="B217" s="5"/>
      <c r="C217" s="6" t="s">
        <v>2</v>
      </c>
      <c r="D217" s="6" t="s">
        <v>91</v>
      </c>
      <c r="E217" s="6" t="s">
        <v>92</v>
      </c>
      <c r="F217" s="7">
        <v>17641.8</v>
      </c>
    </row>
    <row r="218" spans="1:6" x14ac:dyDescent="0.25">
      <c r="A218" s="4" t="s">
        <v>105</v>
      </c>
      <c r="B218" s="4"/>
      <c r="C218" s="3" t="s">
        <v>2</v>
      </c>
      <c r="D218" s="16" t="s">
        <v>239</v>
      </c>
      <c r="E218" s="12" t="s">
        <v>96</v>
      </c>
      <c r="F218" s="8">
        <v>2779.12</v>
      </c>
    </row>
    <row r="219" spans="1:6" x14ac:dyDescent="0.25">
      <c r="A219" s="4" t="s">
        <v>107</v>
      </c>
      <c r="B219" s="4"/>
      <c r="C219" s="3" t="s">
        <v>4</v>
      </c>
      <c r="D219" s="3" t="s">
        <v>102</v>
      </c>
      <c r="E219" s="3"/>
      <c r="F219" s="8">
        <v>10992.85</v>
      </c>
    </row>
    <row r="220" spans="1:6" x14ac:dyDescent="0.25">
      <c r="A220" s="25" t="s">
        <v>23</v>
      </c>
      <c r="B220" s="9"/>
      <c r="C220" s="22" t="s">
        <v>1</v>
      </c>
      <c r="D220" s="22" t="s">
        <v>145</v>
      </c>
      <c r="E220" s="9" t="s">
        <v>146</v>
      </c>
      <c r="F220" s="10">
        <v>184290.11</v>
      </c>
    </row>
    <row r="221" spans="1:6" x14ac:dyDescent="0.25">
      <c r="A221" s="4" t="s">
        <v>109</v>
      </c>
      <c r="B221" s="4"/>
      <c r="C221" s="3" t="s">
        <v>4</v>
      </c>
      <c r="D221" s="3" t="s">
        <v>106</v>
      </c>
      <c r="E221" s="3"/>
      <c r="F221" s="8">
        <v>6897</v>
      </c>
    </row>
    <row r="222" spans="1:6" x14ac:dyDescent="0.25">
      <c r="A222" s="5" t="s">
        <v>112</v>
      </c>
      <c r="B222" s="4"/>
      <c r="C222" s="3" t="s">
        <v>4</v>
      </c>
      <c r="D222" s="12" t="s">
        <v>240</v>
      </c>
      <c r="E222" s="12" t="s">
        <v>104</v>
      </c>
      <c r="F222" s="8">
        <v>8569.5300000000007</v>
      </c>
    </row>
    <row r="223" spans="1:6" ht="42.75" x14ac:dyDescent="0.25">
      <c r="A223" s="25" t="s">
        <v>37</v>
      </c>
      <c r="B223" s="9"/>
      <c r="C223" s="22" t="s">
        <v>2</v>
      </c>
      <c r="D223" s="22" t="s">
        <v>147</v>
      </c>
      <c r="E223" s="9" t="s">
        <v>148</v>
      </c>
      <c r="F223" s="10">
        <v>103296.08</v>
      </c>
    </row>
    <row r="224" spans="1:6" x14ac:dyDescent="0.25">
      <c r="A224" s="25" t="s">
        <v>398</v>
      </c>
      <c r="B224" s="9"/>
      <c r="C224" s="22" t="s">
        <v>2</v>
      </c>
      <c r="D224" s="22" t="s">
        <v>125</v>
      </c>
      <c r="E224" s="9"/>
      <c r="F224" s="10"/>
    </row>
    <row r="225" spans="1:6" x14ac:dyDescent="0.25">
      <c r="A225" s="4" t="s">
        <v>113</v>
      </c>
      <c r="B225" s="4"/>
      <c r="C225" s="3" t="s">
        <v>4</v>
      </c>
      <c r="D225" s="12" t="s">
        <v>240</v>
      </c>
      <c r="E225" s="12" t="s">
        <v>104</v>
      </c>
      <c r="F225" s="8">
        <v>14055.27</v>
      </c>
    </row>
    <row r="226" spans="1:6" ht="28.5" x14ac:dyDescent="0.25">
      <c r="A226" s="21" t="s">
        <v>115</v>
      </c>
      <c r="B226" s="4"/>
      <c r="C226" s="3" t="s">
        <v>4</v>
      </c>
      <c r="D226" s="17" t="s">
        <v>131</v>
      </c>
      <c r="E226" s="11" t="s">
        <v>100</v>
      </c>
      <c r="F226" s="8">
        <v>48198.23</v>
      </c>
    </row>
    <row r="227" spans="1:6" x14ac:dyDescent="0.25">
      <c r="A227" s="21" t="s">
        <v>118</v>
      </c>
      <c r="B227" s="4"/>
      <c r="C227" s="3" t="s">
        <v>4</v>
      </c>
      <c r="D227" s="12" t="s">
        <v>240</v>
      </c>
      <c r="E227" s="12" t="s">
        <v>104</v>
      </c>
      <c r="F227" s="8">
        <v>34572.120000000003</v>
      </c>
    </row>
    <row r="228" spans="1:6" ht="28.5" x14ac:dyDescent="0.25">
      <c r="A228" s="21" t="s">
        <v>121</v>
      </c>
      <c r="B228" s="4"/>
      <c r="C228" s="3" t="s">
        <v>4</v>
      </c>
      <c r="D228" s="17" t="s">
        <v>134</v>
      </c>
      <c r="E228" s="11" t="s">
        <v>135</v>
      </c>
      <c r="F228" s="8">
        <v>6783.26</v>
      </c>
    </row>
    <row r="229" spans="1:6" x14ac:dyDescent="0.25">
      <c r="A229" s="25" t="s">
        <v>124</v>
      </c>
      <c r="B229" s="9"/>
      <c r="C229" s="22" t="s">
        <v>2</v>
      </c>
      <c r="D229" s="22" t="s">
        <v>125</v>
      </c>
      <c r="E229" s="9"/>
      <c r="F229" s="10">
        <v>7143.84</v>
      </c>
    </row>
    <row r="230" spans="1:6" ht="28.5" x14ac:dyDescent="0.25">
      <c r="A230" s="32" t="s">
        <v>43</v>
      </c>
      <c r="B230" s="9"/>
      <c r="C230" s="22" t="s">
        <v>3</v>
      </c>
      <c r="D230" s="22" t="s">
        <v>143</v>
      </c>
      <c r="E230" s="9" t="s">
        <v>144</v>
      </c>
      <c r="F230" s="10">
        <v>1233557.96</v>
      </c>
    </row>
    <row r="231" spans="1:6" x14ac:dyDescent="0.25">
      <c r="A231" s="21" t="s">
        <v>126</v>
      </c>
      <c r="B231" s="4"/>
      <c r="C231" s="3" t="s">
        <v>4</v>
      </c>
      <c r="D231" s="17" t="s">
        <v>137</v>
      </c>
      <c r="E231" s="11"/>
      <c r="F231" s="8">
        <v>4670.6000000000004</v>
      </c>
    </row>
    <row r="232" spans="1:6" x14ac:dyDescent="0.25">
      <c r="A232" s="21" t="s">
        <v>129</v>
      </c>
      <c r="B232" s="4"/>
      <c r="C232" s="3" t="s">
        <v>4</v>
      </c>
      <c r="D232" s="22" t="s">
        <v>139</v>
      </c>
      <c r="E232" s="9" t="s">
        <v>140</v>
      </c>
      <c r="F232" s="8">
        <v>19950</v>
      </c>
    </row>
    <row r="233" spans="1:6" ht="47.25" customHeight="1" x14ac:dyDescent="0.25">
      <c r="A233" s="21" t="s">
        <v>433</v>
      </c>
      <c r="B233" s="4"/>
      <c r="C233" s="22" t="s">
        <v>1</v>
      </c>
      <c r="D233" s="22" t="s">
        <v>434</v>
      </c>
      <c r="E233" s="9" t="s">
        <v>435</v>
      </c>
      <c r="F233" s="8">
        <v>12684.79</v>
      </c>
    </row>
    <row r="234" spans="1:6" ht="47.25" customHeight="1" x14ac:dyDescent="0.25">
      <c r="A234" s="42" t="s">
        <v>553</v>
      </c>
      <c r="B234" s="43"/>
      <c r="C234" s="16" t="s">
        <v>2</v>
      </c>
      <c r="D234" s="16" t="s">
        <v>554</v>
      </c>
      <c r="E234" s="12" t="s">
        <v>555</v>
      </c>
      <c r="F234" s="13"/>
    </row>
    <row r="235" spans="1:6" ht="15" thickBot="1" x14ac:dyDescent="0.3">
      <c r="A235" s="34" t="s">
        <v>55</v>
      </c>
      <c r="B235" s="33"/>
      <c r="C235" s="35" t="s">
        <v>1</v>
      </c>
      <c r="D235" s="35" t="s">
        <v>141</v>
      </c>
      <c r="E235" s="33" t="s">
        <v>142</v>
      </c>
      <c r="F235" s="36">
        <v>349974.35</v>
      </c>
    </row>
    <row r="236" spans="1:6" ht="27" customHeight="1" x14ac:dyDescent="0.25">
      <c r="A236" s="39" t="s">
        <v>399</v>
      </c>
      <c r="B236" s="38">
        <v>2</v>
      </c>
      <c r="C236" s="40" t="s">
        <v>4</v>
      </c>
      <c r="D236" s="40" t="s">
        <v>481</v>
      </c>
      <c r="E236" s="38" t="s">
        <v>482</v>
      </c>
      <c r="F236" s="41">
        <v>315810</v>
      </c>
    </row>
    <row r="237" spans="1:6" ht="51.75" customHeight="1" x14ac:dyDescent="0.25">
      <c r="A237" s="68" t="s">
        <v>408</v>
      </c>
      <c r="B237" s="69"/>
      <c r="C237" s="37" t="s">
        <v>4</v>
      </c>
      <c r="D237" s="37" t="s">
        <v>409</v>
      </c>
      <c r="E237" s="69" t="s">
        <v>151</v>
      </c>
      <c r="F237" s="70">
        <v>46928.74</v>
      </c>
    </row>
    <row r="238" spans="1:6" s="87" customFormat="1" ht="51.75" customHeight="1" x14ac:dyDescent="0.25">
      <c r="A238" s="68" t="s">
        <v>530</v>
      </c>
      <c r="B238" s="71"/>
      <c r="C238" s="16" t="s">
        <v>2</v>
      </c>
      <c r="D238" s="72" t="s">
        <v>532</v>
      </c>
      <c r="E238" s="71"/>
      <c r="F238" s="73">
        <v>15420.24</v>
      </c>
    </row>
    <row r="239" spans="1:6" s="87" customFormat="1" ht="51.75" customHeight="1" x14ac:dyDescent="0.25">
      <c r="A239" s="68" t="s">
        <v>531</v>
      </c>
      <c r="B239" s="71"/>
      <c r="C239" s="16" t="s">
        <v>2</v>
      </c>
      <c r="D239" s="72" t="s">
        <v>533</v>
      </c>
      <c r="E239" s="71"/>
      <c r="F239" s="73">
        <v>4784.34</v>
      </c>
    </row>
    <row r="240" spans="1:6" ht="28.5" x14ac:dyDescent="0.25">
      <c r="A240" s="30" t="s">
        <v>415</v>
      </c>
      <c r="B240" s="12"/>
      <c r="C240" s="16" t="s">
        <v>2</v>
      </c>
      <c r="D240" s="16" t="s">
        <v>416</v>
      </c>
      <c r="E240" s="12" t="s">
        <v>417</v>
      </c>
      <c r="F240" s="13">
        <f>135084.32*1.21</f>
        <v>163452.02720000001</v>
      </c>
    </row>
    <row r="241" spans="1:6" x14ac:dyDescent="0.25">
      <c r="A241" s="30" t="s">
        <v>410</v>
      </c>
      <c r="B241" s="12"/>
      <c r="C241" s="16" t="s">
        <v>2</v>
      </c>
      <c r="D241" s="16" t="s">
        <v>411</v>
      </c>
      <c r="E241" s="12" t="s">
        <v>412</v>
      </c>
      <c r="F241" s="13">
        <v>498797.28</v>
      </c>
    </row>
    <row r="242" spans="1:6" x14ac:dyDescent="0.25">
      <c r="A242" s="30" t="s">
        <v>413</v>
      </c>
      <c r="B242" s="12"/>
      <c r="C242" s="16" t="s">
        <v>2</v>
      </c>
      <c r="D242" s="16" t="s">
        <v>414</v>
      </c>
      <c r="E242" s="12"/>
      <c r="F242" s="13">
        <v>47177.9</v>
      </c>
    </row>
    <row r="243" spans="1:6" x14ac:dyDescent="0.25">
      <c r="A243" s="30" t="s">
        <v>524</v>
      </c>
      <c r="B243" s="12"/>
      <c r="C243" s="16" t="s">
        <v>2</v>
      </c>
      <c r="D243" s="16" t="s">
        <v>526</v>
      </c>
      <c r="E243" s="12" t="s">
        <v>494</v>
      </c>
      <c r="F243" s="13">
        <v>4264.4799999999996</v>
      </c>
    </row>
    <row r="244" spans="1:6" ht="28.5" x14ac:dyDescent="0.25">
      <c r="A244" s="30" t="s">
        <v>525</v>
      </c>
      <c r="B244" s="12"/>
      <c r="C244" s="16" t="s">
        <v>2</v>
      </c>
      <c r="D244" s="16" t="s">
        <v>527</v>
      </c>
      <c r="E244" s="12" t="s">
        <v>528</v>
      </c>
      <c r="F244" s="13">
        <v>8893.5</v>
      </c>
    </row>
    <row r="245" spans="1:6" x14ac:dyDescent="0.25">
      <c r="A245" s="30" t="s">
        <v>523</v>
      </c>
      <c r="B245" s="12"/>
      <c r="C245" s="16" t="s">
        <v>2</v>
      </c>
      <c r="D245" s="16" t="s">
        <v>529</v>
      </c>
      <c r="E245" s="12" t="s">
        <v>164</v>
      </c>
      <c r="F245" s="13">
        <v>12923.1</v>
      </c>
    </row>
    <row r="246" spans="1:6" x14ac:dyDescent="0.25">
      <c r="A246" s="30" t="s">
        <v>521</v>
      </c>
      <c r="B246" s="12"/>
      <c r="C246" s="16" t="s">
        <v>2</v>
      </c>
      <c r="D246" s="16" t="s">
        <v>522</v>
      </c>
      <c r="E246" s="12"/>
      <c r="F246" s="13">
        <v>9983</v>
      </c>
    </row>
    <row r="247" spans="1:6" x14ac:dyDescent="0.25">
      <c r="A247" s="30" t="s">
        <v>519</v>
      </c>
      <c r="B247" s="12"/>
      <c r="C247" s="16" t="s">
        <v>2</v>
      </c>
      <c r="D247" s="16" t="s">
        <v>520</v>
      </c>
      <c r="E247" s="12"/>
      <c r="F247" s="13">
        <v>17787</v>
      </c>
    </row>
    <row r="248" spans="1:6" x14ac:dyDescent="0.25">
      <c r="A248" s="30" t="s">
        <v>518</v>
      </c>
      <c r="B248" s="12"/>
      <c r="C248" s="16" t="s">
        <v>2</v>
      </c>
      <c r="D248" s="16" t="s">
        <v>108</v>
      </c>
      <c r="E248" s="12"/>
      <c r="F248" s="13">
        <v>15791.71</v>
      </c>
    </row>
    <row r="249" spans="1:6" x14ac:dyDescent="0.25">
      <c r="A249" s="30" t="s">
        <v>517</v>
      </c>
      <c r="B249" s="12"/>
      <c r="C249" s="16" t="s">
        <v>2</v>
      </c>
      <c r="D249" s="16" t="s">
        <v>108</v>
      </c>
      <c r="E249" s="12"/>
      <c r="F249" s="13">
        <v>15117.74</v>
      </c>
    </row>
    <row r="250" spans="1:6" x14ac:dyDescent="0.25">
      <c r="A250" s="30" t="s">
        <v>515</v>
      </c>
      <c r="B250" s="12"/>
      <c r="C250" s="16" t="s">
        <v>4</v>
      </c>
      <c r="D250" s="16" t="s">
        <v>472</v>
      </c>
      <c r="E250" s="12"/>
      <c r="F250" s="13">
        <v>11485.4</v>
      </c>
    </row>
    <row r="251" spans="1:6" x14ac:dyDescent="0.25">
      <c r="A251" s="30" t="s">
        <v>497</v>
      </c>
      <c r="B251" s="12"/>
      <c r="C251" s="16" t="s">
        <v>2</v>
      </c>
      <c r="D251" s="16" t="s">
        <v>498</v>
      </c>
      <c r="E251" s="12"/>
      <c r="F251" s="13">
        <v>17908</v>
      </c>
    </row>
    <row r="252" spans="1:6" ht="28.5" x14ac:dyDescent="0.25">
      <c r="A252" s="30" t="s">
        <v>430</v>
      </c>
      <c r="B252" s="12"/>
      <c r="C252" s="16" t="s">
        <v>2</v>
      </c>
      <c r="D252" s="16" t="s">
        <v>119</v>
      </c>
      <c r="E252" s="9" t="s">
        <v>120</v>
      </c>
      <c r="F252" s="13">
        <v>5650.29</v>
      </c>
    </row>
    <row r="253" spans="1:6" x14ac:dyDescent="0.25">
      <c r="A253" s="74" t="s">
        <v>431</v>
      </c>
      <c r="B253" s="14"/>
      <c r="C253" s="19" t="s">
        <v>2</v>
      </c>
      <c r="D253" s="19" t="s">
        <v>432</v>
      </c>
      <c r="E253" s="85" t="s">
        <v>123</v>
      </c>
      <c r="F253" s="57">
        <v>13976.5</v>
      </c>
    </row>
    <row r="254" spans="1:6" x14ac:dyDescent="0.25">
      <c r="A254" s="30" t="s">
        <v>436</v>
      </c>
      <c r="B254" s="12"/>
      <c r="C254" s="16" t="s">
        <v>2</v>
      </c>
      <c r="D254" s="16" t="s">
        <v>437</v>
      </c>
      <c r="E254" s="12" t="s">
        <v>438</v>
      </c>
      <c r="F254" s="58">
        <v>16165.6</v>
      </c>
    </row>
    <row r="255" spans="1:6" x14ac:dyDescent="0.25">
      <c r="A255" s="30" t="s">
        <v>514</v>
      </c>
      <c r="B255" s="12"/>
      <c r="C255" s="16" t="s">
        <v>2</v>
      </c>
      <c r="D255" s="26" t="s">
        <v>616</v>
      </c>
      <c r="E255" s="26" t="s">
        <v>94</v>
      </c>
      <c r="F255" s="62">
        <v>4719</v>
      </c>
    </row>
    <row r="256" spans="1:6" x14ac:dyDescent="0.25">
      <c r="A256" s="30" t="s">
        <v>540</v>
      </c>
      <c r="B256" s="12"/>
      <c r="C256" s="16" t="s">
        <v>2</v>
      </c>
      <c r="D256" s="26" t="s">
        <v>618</v>
      </c>
      <c r="E256" s="26" t="s">
        <v>617</v>
      </c>
      <c r="F256" s="62">
        <v>9901.7900000000009</v>
      </c>
    </row>
    <row r="257" spans="1:6" x14ac:dyDescent="0.25">
      <c r="A257" s="30" t="s">
        <v>545</v>
      </c>
      <c r="B257" s="12"/>
      <c r="C257" s="16" t="s">
        <v>2</v>
      </c>
      <c r="D257" s="26" t="s">
        <v>234</v>
      </c>
      <c r="E257" s="26" t="s">
        <v>92</v>
      </c>
      <c r="F257" s="62">
        <v>17641.8</v>
      </c>
    </row>
    <row r="258" spans="1:6" x14ac:dyDescent="0.25">
      <c r="A258" s="30" t="s">
        <v>448</v>
      </c>
      <c r="B258" s="12"/>
      <c r="C258" s="16" t="s">
        <v>4</v>
      </c>
      <c r="D258" s="16" t="s">
        <v>449</v>
      </c>
      <c r="E258" s="12" t="s">
        <v>450</v>
      </c>
      <c r="F258" s="58">
        <v>15191.55</v>
      </c>
    </row>
    <row r="259" spans="1:6" x14ac:dyDescent="0.25">
      <c r="A259" s="30" t="s">
        <v>451</v>
      </c>
      <c r="B259" s="12"/>
      <c r="C259" s="16" t="s">
        <v>4</v>
      </c>
      <c r="D259" s="16" t="s">
        <v>102</v>
      </c>
      <c r="E259" s="12"/>
      <c r="F259" s="58">
        <v>13618.55</v>
      </c>
    </row>
    <row r="260" spans="1:6" x14ac:dyDescent="0.25">
      <c r="A260" s="30" t="s">
        <v>452</v>
      </c>
      <c r="B260" s="12"/>
      <c r="C260" s="16" t="s">
        <v>4</v>
      </c>
      <c r="D260" s="16" t="s">
        <v>453</v>
      </c>
      <c r="E260" s="12" t="s">
        <v>454</v>
      </c>
      <c r="F260" s="58">
        <v>19314.63</v>
      </c>
    </row>
    <row r="261" spans="1:6" x14ac:dyDescent="0.25">
      <c r="A261" s="30" t="s">
        <v>496</v>
      </c>
      <c r="B261" s="12"/>
      <c r="C261" s="16" t="s">
        <v>2</v>
      </c>
      <c r="D261" s="26" t="s">
        <v>619</v>
      </c>
      <c r="E261" s="26"/>
      <c r="F261" s="62">
        <v>14011</v>
      </c>
    </row>
    <row r="262" spans="1:6" x14ac:dyDescent="0.25">
      <c r="A262" s="30" t="s">
        <v>455</v>
      </c>
      <c r="B262" s="12"/>
      <c r="C262" s="16" t="s">
        <v>4</v>
      </c>
      <c r="D262" s="16" t="s">
        <v>456</v>
      </c>
      <c r="E262" s="12" t="s">
        <v>450</v>
      </c>
      <c r="F262" s="58" t="s">
        <v>457</v>
      </c>
    </row>
    <row r="263" spans="1:6" x14ac:dyDescent="0.25">
      <c r="A263" s="30" t="s">
        <v>424</v>
      </c>
      <c r="B263" s="12"/>
      <c r="C263" s="16" t="s">
        <v>2</v>
      </c>
      <c r="D263" s="16" t="s">
        <v>220</v>
      </c>
      <c r="E263" s="12" t="s">
        <v>219</v>
      </c>
      <c r="F263" s="13">
        <v>66073</v>
      </c>
    </row>
    <row r="264" spans="1:6" ht="27.75" customHeight="1" x14ac:dyDescent="0.25">
      <c r="A264" s="30" t="s">
        <v>537</v>
      </c>
      <c r="B264" s="12"/>
      <c r="C264" s="16" t="s">
        <v>1</v>
      </c>
      <c r="D264" s="26" t="s">
        <v>624</v>
      </c>
      <c r="E264" s="26" t="s">
        <v>625</v>
      </c>
      <c r="F264" s="62">
        <v>7829.91</v>
      </c>
    </row>
    <row r="265" spans="1:6" x14ac:dyDescent="0.25">
      <c r="A265" s="30" t="s">
        <v>425</v>
      </c>
      <c r="B265" s="12"/>
      <c r="C265" s="16" t="s">
        <v>2</v>
      </c>
      <c r="D265" s="16" t="s">
        <v>493</v>
      </c>
      <c r="E265" s="12" t="s">
        <v>494</v>
      </c>
      <c r="F265" s="13">
        <v>69139.39</v>
      </c>
    </row>
    <row r="266" spans="1:6" ht="28.5" x14ac:dyDescent="0.25">
      <c r="A266" s="30" t="s">
        <v>443</v>
      </c>
      <c r="B266" s="12"/>
      <c r="C266" s="16" t="s">
        <v>3</v>
      </c>
      <c r="D266" s="16" t="s">
        <v>444</v>
      </c>
      <c r="E266" s="12"/>
      <c r="F266" s="58" t="s">
        <v>445</v>
      </c>
    </row>
    <row r="267" spans="1:6" ht="28.5" x14ac:dyDescent="0.25">
      <c r="A267" s="30" t="s">
        <v>446</v>
      </c>
      <c r="B267" s="12"/>
      <c r="C267" s="16" t="s">
        <v>3</v>
      </c>
      <c r="D267" s="16" t="s">
        <v>444</v>
      </c>
      <c r="E267" s="16"/>
      <c r="F267" s="59" t="s">
        <v>445</v>
      </c>
    </row>
    <row r="268" spans="1:6" x14ac:dyDescent="0.25">
      <c r="A268" s="30" t="s">
        <v>458</v>
      </c>
      <c r="B268" s="12"/>
      <c r="C268" s="16" t="s">
        <v>4</v>
      </c>
      <c r="D268" s="16" t="s">
        <v>459</v>
      </c>
      <c r="E268" s="16" t="s">
        <v>460</v>
      </c>
      <c r="F268" s="58">
        <v>36374.370000000003</v>
      </c>
    </row>
    <row r="269" spans="1:6" x14ac:dyDescent="0.25">
      <c r="A269" s="30" t="s">
        <v>516</v>
      </c>
      <c r="B269" s="12"/>
      <c r="C269" s="16" t="s">
        <v>2</v>
      </c>
      <c r="D269" s="26" t="s">
        <v>620</v>
      </c>
      <c r="E269" s="26"/>
      <c r="F269" s="62">
        <v>4815.8</v>
      </c>
    </row>
    <row r="270" spans="1:6" x14ac:dyDescent="0.25">
      <c r="A270" s="30" t="s">
        <v>621</v>
      </c>
      <c r="B270" s="12"/>
      <c r="C270" s="16" t="s">
        <v>2</v>
      </c>
      <c r="D270" s="26" t="s">
        <v>622</v>
      </c>
      <c r="E270" s="26"/>
      <c r="F270" s="62">
        <v>5082</v>
      </c>
    </row>
    <row r="271" spans="1:6" x14ac:dyDescent="0.25">
      <c r="A271" s="30" t="s">
        <v>536</v>
      </c>
      <c r="B271" s="12"/>
      <c r="C271" s="16" t="s">
        <v>2</v>
      </c>
      <c r="D271" s="26" t="s">
        <v>623</v>
      </c>
      <c r="E271" s="26"/>
      <c r="F271" s="62">
        <v>8947.9500000000007</v>
      </c>
    </row>
    <row r="272" spans="1:6" ht="42.75" x14ac:dyDescent="0.25">
      <c r="A272" s="30" t="s">
        <v>419</v>
      </c>
      <c r="B272" s="12"/>
      <c r="C272" s="16" t="s">
        <v>4</v>
      </c>
      <c r="D272" s="16" t="s">
        <v>467</v>
      </c>
      <c r="E272" s="12" t="s">
        <v>100</v>
      </c>
      <c r="F272" s="13">
        <v>293372.82</v>
      </c>
    </row>
    <row r="273" spans="1:6" x14ac:dyDescent="0.25">
      <c r="A273" s="30" t="s">
        <v>421</v>
      </c>
      <c r="B273" s="12"/>
      <c r="C273" s="16" t="s">
        <v>2</v>
      </c>
      <c r="D273" s="16" t="s">
        <v>492</v>
      </c>
      <c r="E273" s="12" t="s">
        <v>217</v>
      </c>
      <c r="F273" s="13">
        <v>77523.990000000005</v>
      </c>
    </row>
    <row r="274" spans="1:6" x14ac:dyDescent="0.25">
      <c r="A274" s="30" t="s">
        <v>501</v>
      </c>
      <c r="B274" s="12"/>
      <c r="C274" s="16" t="s">
        <v>502</v>
      </c>
      <c r="D274" s="16" t="s">
        <v>503</v>
      </c>
      <c r="E274" s="12"/>
      <c r="F274" s="13">
        <v>4235</v>
      </c>
    </row>
    <row r="275" spans="1:6" x14ac:dyDescent="0.25">
      <c r="A275" s="30" t="s">
        <v>461</v>
      </c>
      <c r="B275" s="12"/>
      <c r="C275" s="16" t="s">
        <v>4</v>
      </c>
      <c r="D275" s="16" t="s">
        <v>462</v>
      </c>
      <c r="E275" s="12" t="s">
        <v>164</v>
      </c>
      <c r="F275" s="13">
        <v>20449.93</v>
      </c>
    </row>
    <row r="276" spans="1:6" ht="29.25" customHeight="1" x14ac:dyDescent="0.25">
      <c r="A276" s="30" t="s">
        <v>463</v>
      </c>
      <c r="B276" s="12"/>
      <c r="C276" s="16" t="s">
        <v>4</v>
      </c>
      <c r="D276" s="16" t="s">
        <v>464</v>
      </c>
      <c r="E276" s="12"/>
      <c r="F276" s="13">
        <v>5453.47</v>
      </c>
    </row>
    <row r="277" spans="1:6" ht="58.5" customHeight="1" x14ac:dyDescent="0.25">
      <c r="A277" s="30" t="s">
        <v>465</v>
      </c>
      <c r="B277" s="12"/>
      <c r="C277" s="16" t="s">
        <v>4</v>
      </c>
      <c r="D277" s="16" t="s">
        <v>466</v>
      </c>
      <c r="E277" s="12" t="s">
        <v>104</v>
      </c>
      <c r="F277" s="13" t="s">
        <v>504</v>
      </c>
    </row>
    <row r="278" spans="1:6" x14ac:dyDescent="0.25">
      <c r="A278" s="30" t="s">
        <v>423</v>
      </c>
      <c r="B278" s="12"/>
      <c r="C278" s="16" t="s">
        <v>2</v>
      </c>
      <c r="D278" s="16" t="s">
        <v>489</v>
      </c>
      <c r="E278" s="12" t="s">
        <v>490</v>
      </c>
      <c r="F278" s="13">
        <v>36000</v>
      </c>
    </row>
    <row r="279" spans="1:6" x14ac:dyDescent="0.25">
      <c r="A279" s="30" t="s">
        <v>429</v>
      </c>
      <c r="B279" s="12"/>
      <c r="C279" s="16" t="s">
        <v>1</v>
      </c>
      <c r="D279" s="16" t="s">
        <v>441</v>
      </c>
      <c r="E279" s="12" t="s">
        <v>442</v>
      </c>
      <c r="F279" s="13">
        <v>17256.830000000002</v>
      </c>
    </row>
    <row r="280" spans="1:6" ht="28.5" x14ac:dyDescent="0.25">
      <c r="A280" s="30" t="s">
        <v>418</v>
      </c>
      <c r="B280" s="12"/>
      <c r="C280" s="16" t="s">
        <v>4</v>
      </c>
      <c r="D280" s="16" t="s">
        <v>499</v>
      </c>
      <c r="E280" s="12" t="s">
        <v>500</v>
      </c>
      <c r="F280" s="13">
        <v>390199.07</v>
      </c>
    </row>
    <row r="281" spans="1:6" x14ac:dyDescent="0.25">
      <c r="A281" s="30" t="s">
        <v>614</v>
      </c>
      <c r="B281" s="12"/>
      <c r="C281" s="16" t="s">
        <v>2</v>
      </c>
      <c r="D281" s="26" t="s">
        <v>125</v>
      </c>
      <c r="E281" s="26"/>
      <c r="F281" s="62">
        <v>3127</v>
      </c>
    </row>
    <row r="282" spans="1:6" x14ac:dyDescent="0.25">
      <c r="A282" s="30" t="s">
        <v>422</v>
      </c>
      <c r="B282" s="12"/>
      <c r="C282" s="16" t="s">
        <v>2</v>
      </c>
      <c r="D282" s="16" t="s">
        <v>512</v>
      </c>
      <c r="E282" s="12" t="s">
        <v>513</v>
      </c>
      <c r="F282" s="13">
        <v>10494.33</v>
      </c>
    </row>
    <row r="283" spans="1:6" ht="20.25" customHeight="1" x14ac:dyDescent="0.25">
      <c r="A283" s="30" t="s">
        <v>495</v>
      </c>
      <c r="B283" s="12"/>
      <c r="C283" s="16" t="s">
        <v>2</v>
      </c>
      <c r="D283" s="16" t="s">
        <v>248</v>
      </c>
      <c r="E283" s="12"/>
      <c r="F283" s="13">
        <v>11858</v>
      </c>
    </row>
    <row r="284" spans="1:6" x14ac:dyDescent="0.25">
      <c r="A284" s="30" t="s">
        <v>535</v>
      </c>
      <c r="B284" s="12"/>
      <c r="C284" s="16" t="s">
        <v>2</v>
      </c>
      <c r="D284" s="26" t="s">
        <v>615</v>
      </c>
      <c r="E284" s="26"/>
      <c r="F284" s="62">
        <v>3025</v>
      </c>
    </row>
    <row r="285" spans="1:6" x14ac:dyDescent="0.25">
      <c r="A285" s="30" t="s">
        <v>510</v>
      </c>
      <c r="B285" s="12"/>
      <c r="C285" s="16" t="s">
        <v>2</v>
      </c>
      <c r="D285" s="16" t="s">
        <v>511</v>
      </c>
      <c r="E285" s="12" t="s">
        <v>164</v>
      </c>
      <c r="F285" s="13">
        <v>14529.29</v>
      </c>
    </row>
    <row r="286" spans="1:6" x14ac:dyDescent="0.25">
      <c r="A286" s="30" t="s">
        <v>428</v>
      </c>
      <c r="B286" s="12"/>
      <c r="C286" s="22" t="s">
        <v>1</v>
      </c>
      <c r="D286" s="16" t="s">
        <v>549</v>
      </c>
      <c r="E286" s="12" t="s">
        <v>550</v>
      </c>
      <c r="F286" s="13">
        <v>1620.96</v>
      </c>
    </row>
    <row r="287" spans="1:6" x14ac:dyDescent="0.25">
      <c r="A287" s="30" t="s">
        <v>468</v>
      </c>
      <c r="B287" s="12"/>
      <c r="C287" s="16" t="s">
        <v>4</v>
      </c>
      <c r="D287" s="16" t="s">
        <v>469</v>
      </c>
      <c r="E287" s="12" t="s">
        <v>470</v>
      </c>
      <c r="F287" s="13">
        <v>27695.759999999998</v>
      </c>
    </row>
    <row r="288" spans="1:6" ht="28.5" x14ac:dyDescent="0.25">
      <c r="A288" s="30" t="s">
        <v>544</v>
      </c>
      <c r="B288" s="12"/>
      <c r="C288" s="16" t="s">
        <v>2</v>
      </c>
      <c r="D288" s="16" t="s">
        <v>434</v>
      </c>
      <c r="E288" s="12" t="s">
        <v>435</v>
      </c>
      <c r="F288" s="75">
        <v>15072</v>
      </c>
    </row>
    <row r="289" spans="1:6" x14ac:dyDescent="0.25">
      <c r="A289" s="30" t="s">
        <v>471</v>
      </c>
      <c r="B289" s="12"/>
      <c r="C289" s="16" t="s">
        <v>4</v>
      </c>
      <c r="D289" s="16" t="s">
        <v>472</v>
      </c>
      <c r="E289" s="12" t="s">
        <v>473</v>
      </c>
      <c r="F289" s="13">
        <v>22929.5</v>
      </c>
    </row>
    <row r="290" spans="1:6" ht="28.5" x14ac:dyDescent="0.25">
      <c r="A290" s="30" t="s">
        <v>474</v>
      </c>
      <c r="B290" s="12"/>
      <c r="C290" s="16" t="s">
        <v>4</v>
      </c>
      <c r="D290" s="16" t="s">
        <v>475</v>
      </c>
      <c r="E290" s="12" t="s">
        <v>135</v>
      </c>
      <c r="F290" s="13">
        <v>26754.31</v>
      </c>
    </row>
    <row r="291" spans="1:6" ht="41.25" customHeight="1" x14ac:dyDescent="0.25">
      <c r="A291" s="30" t="s">
        <v>476</v>
      </c>
      <c r="B291" s="12"/>
      <c r="C291" s="16" t="s">
        <v>4</v>
      </c>
      <c r="D291" s="16" t="s">
        <v>477</v>
      </c>
      <c r="E291" s="12" t="s">
        <v>460</v>
      </c>
      <c r="F291" s="13">
        <v>13030.28</v>
      </c>
    </row>
    <row r="292" spans="1:6" ht="41.25" customHeight="1" x14ac:dyDescent="0.25">
      <c r="A292" s="30" t="s">
        <v>538</v>
      </c>
      <c r="B292" s="12"/>
      <c r="C292" s="16" t="s">
        <v>2</v>
      </c>
      <c r="D292" s="16" t="s">
        <v>532</v>
      </c>
      <c r="E292" s="12"/>
      <c r="F292" s="75">
        <v>15851</v>
      </c>
    </row>
    <row r="293" spans="1:6" ht="41.25" customHeight="1" x14ac:dyDescent="0.25">
      <c r="A293" s="30" t="s">
        <v>541</v>
      </c>
      <c r="B293" s="12"/>
      <c r="C293" s="16" t="s">
        <v>2</v>
      </c>
      <c r="D293" s="16" t="s">
        <v>542</v>
      </c>
      <c r="E293" s="12" t="s">
        <v>164</v>
      </c>
      <c r="F293" s="75">
        <v>7541.66</v>
      </c>
    </row>
    <row r="294" spans="1:6" ht="41.25" customHeight="1" x14ac:dyDescent="0.25">
      <c r="A294" s="30" t="s">
        <v>508</v>
      </c>
      <c r="B294" s="12"/>
      <c r="C294" s="16" t="s">
        <v>2</v>
      </c>
      <c r="D294" s="16" t="s">
        <v>543</v>
      </c>
      <c r="E294" s="12"/>
      <c r="F294" s="13"/>
    </row>
    <row r="295" spans="1:6" ht="41.25" customHeight="1" x14ac:dyDescent="0.25">
      <c r="A295" s="30" t="s">
        <v>626</v>
      </c>
      <c r="B295" s="12"/>
      <c r="C295" s="16" t="s">
        <v>4</v>
      </c>
      <c r="D295" s="26" t="s">
        <v>627</v>
      </c>
      <c r="E295" s="26" t="s">
        <v>628</v>
      </c>
      <c r="F295" s="62">
        <v>5227.2</v>
      </c>
    </row>
    <row r="296" spans="1:6" ht="51.75" customHeight="1" x14ac:dyDescent="0.25">
      <c r="A296" s="30" t="s">
        <v>505</v>
      </c>
      <c r="B296" s="12"/>
      <c r="C296" s="16" t="s">
        <v>2</v>
      </c>
      <c r="D296" s="16" t="s">
        <v>506</v>
      </c>
      <c r="E296" s="12"/>
      <c r="F296" s="13">
        <v>5702.58</v>
      </c>
    </row>
    <row r="297" spans="1:6" ht="41.25" customHeight="1" x14ac:dyDescent="0.25">
      <c r="A297" s="30" t="s">
        <v>484</v>
      </c>
      <c r="B297" s="12"/>
      <c r="C297" s="16" t="s">
        <v>2</v>
      </c>
      <c r="D297" s="16" t="s">
        <v>477</v>
      </c>
      <c r="E297" s="12" t="s">
        <v>460</v>
      </c>
      <c r="F297" s="75">
        <v>3926.45</v>
      </c>
    </row>
    <row r="298" spans="1:6" x14ac:dyDescent="0.25">
      <c r="A298" s="30" t="s">
        <v>478</v>
      </c>
      <c r="B298" s="12"/>
      <c r="C298" s="16" t="s">
        <v>4</v>
      </c>
      <c r="D298" s="16" t="s">
        <v>464</v>
      </c>
      <c r="E298" s="12"/>
      <c r="F298" s="13">
        <v>7832.9</v>
      </c>
    </row>
    <row r="299" spans="1:6" x14ac:dyDescent="0.25">
      <c r="A299" s="30" t="s">
        <v>479</v>
      </c>
      <c r="B299" s="12"/>
      <c r="C299" s="16" t="s">
        <v>4</v>
      </c>
      <c r="D299" s="16" t="s">
        <v>480</v>
      </c>
      <c r="E299" s="12" t="s">
        <v>104</v>
      </c>
      <c r="F299" s="13">
        <v>47069</v>
      </c>
    </row>
    <row r="300" spans="1:6" ht="28.5" x14ac:dyDescent="0.25">
      <c r="A300" s="30" t="s">
        <v>420</v>
      </c>
      <c r="B300" s="12" t="s">
        <v>769</v>
      </c>
      <c r="C300" s="16" t="s">
        <v>2</v>
      </c>
      <c r="D300" s="16" t="s">
        <v>770</v>
      </c>
      <c r="E300" s="12"/>
      <c r="F300" s="13">
        <v>43560</v>
      </c>
    </row>
    <row r="301" spans="1:6" x14ac:dyDescent="0.25">
      <c r="A301" s="30" t="s">
        <v>420</v>
      </c>
      <c r="B301" s="12" t="s">
        <v>483</v>
      </c>
      <c r="C301" s="16" t="s">
        <v>2</v>
      </c>
      <c r="D301" s="16" t="s">
        <v>771</v>
      </c>
      <c r="E301" s="12"/>
      <c r="F301" s="13">
        <v>15246</v>
      </c>
    </row>
    <row r="302" spans="1:6" x14ac:dyDescent="0.25">
      <c r="A302" s="30" t="s">
        <v>426</v>
      </c>
      <c r="B302" s="12"/>
      <c r="C302" s="16" t="s">
        <v>2</v>
      </c>
      <c r="D302" s="16" t="s">
        <v>772</v>
      </c>
      <c r="E302" s="12"/>
      <c r="F302" s="13"/>
    </row>
    <row r="303" spans="1:6" x14ac:dyDescent="0.25">
      <c r="A303" s="30" t="s">
        <v>426</v>
      </c>
      <c r="B303" s="12" t="s">
        <v>769</v>
      </c>
      <c r="C303" s="16" t="s">
        <v>2</v>
      </c>
      <c r="D303" s="16" t="s">
        <v>773</v>
      </c>
      <c r="E303" s="12"/>
      <c r="F303" s="13">
        <v>44407</v>
      </c>
    </row>
    <row r="304" spans="1:6" x14ac:dyDescent="0.25">
      <c r="A304" s="30" t="s">
        <v>426</v>
      </c>
      <c r="B304" s="12" t="s">
        <v>483</v>
      </c>
      <c r="C304" s="16" t="s">
        <v>2</v>
      </c>
      <c r="D304" s="16" t="s">
        <v>774</v>
      </c>
      <c r="E304" s="12" t="s">
        <v>775</v>
      </c>
      <c r="F304" s="13">
        <v>20880</v>
      </c>
    </row>
    <row r="305" spans="1:6" ht="28.5" x14ac:dyDescent="0.25">
      <c r="A305" s="30" t="s">
        <v>427</v>
      </c>
      <c r="B305" s="12"/>
      <c r="C305" s="22" t="s">
        <v>1</v>
      </c>
      <c r="D305" s="16" t="s">
        <v>776</v>
      </c>
      <c r="E305" s="12" t="s">
        <v>210</v>
      </c>
      <c r="F305" s="13">
        <v>28381.759999999998</v>
      </c>
    </row>
    <row r="306" spans="1:6" ht="28.5" x14ac:dyDescent="0.25">
      <c r="A306" s="30" t="s">
        <v>629</v>
      </c>
      <c r="B306" s="12"/>
      <c r="C306" s="16" t="s">
        <v>4</v>
      </c>
      <c r="D306" s="26" t="s">
        <v>630</v>
      </c>
      <c r="E306" s="26" t="s">
        <v>128</v>
      </c>
      <c r="F306" s="62">
        <v>32307</v>
      </c>
    </row>
    <row r="307" spans="1:6" ht="28.5" x14ac:dyDescent="0.25">
      <c r="A307" s="30" t="s">
        <v>663</v>
      </c>
      <c r="B307" s="12"/>
      <c r="C307" s="16" t="s">
        <v>1</v>
      </c>
      <c r="D307" s="26" t="s">
        <v>665</v>
      </c>
      <c r="E307" s="26" t="s">
        <v>664</v>
      </c>
      <c r="F307" s="62">
        <v>5045.26</v>
      </c>
    </row>
    <row r="308" spans="1:6" x14ac:dyDescent="0.25">
      <c r="A308" s="30" t="s">
        <v>640</v>
      </c>
      <c r="B308" s="12"/>
      <c r="C308" s="16" t="s">
        <v>2</v>
      </c>
      <c r="D308" s="26" t="s">
        <v>641</v>
      </c>
      <c r="E308" s="26" t="s">
        <v>642</v>
      </c>
      <c r="F308" s="62">
        <v>6195.2</v>
      </c>
    </row>
    <row r="309" spans="1:6" x14ac:dyDescent="0.25">
      <c r="A309" s="30" t="s">
        <v>643</v>
      </c>
      <c r="B309" s="12"/>
      <c r="C309" s="16" t="s">
        <v>2</v>
      </c>
      <c r="D309" s="26" t="s">
        <v>644</v>
      </c>
      <c r="E309" s="26" t="s">
        <v>645</v>
      </c>
      <c r="F309" s="62">
        <v>1099.8900000000001</v>
      </c>
    </row>
    <row r="310" spans="1:6" x14ac:dyDescent="0.25">
      <c r="A310" s="30" t="s">
        <v>680</v>
      </c>
      <c r="B310" s="12"/>
      <c r="C310" s="16" t="s">
        <v>2</v>
      </c>
      <c r="D310" s="26" t="s">
        <v>644</v>
      </c>
      <c r="E310" s="26" t="s">
        <v>645</v>
      </c>
      <c r="F310" s="76">
        <v>520.29999999999995</v>
      </c>
    </row>
    <row r="311" spans="1:6" x14ac:dyDescent="0.25">
      <c r="A311" s="30" t="s">
        <v>509</v>
      </c>
      <c r="B311" s="12"/>
      <c r="C311" s="16" t="s">
        <v>2</v>
      </c>
      <c r="D311" s="26" t="s">
        <v>646</v>
      </c>
      <c r="E311" s="26" t="s">
        <v>647</v>
      </c>
      <c r="F311" s="62">
        <v>1457.14</v>
      </c>
    </row>
    <row r="312" spans="1:6" ht="42.75" x14ac:dyDescent="0.25">
      <c r="A312" s="30" t="s">
        <v>668</v>
      </c>
      <c r="B312" s="12"/>
      <c r="C312" s="16" t="s">
        <v>4</v>
      </c>
      <c r="D312" s="77" t="s">
        <v>669</v>
      </c>
      <c r="E312" s="77" t="s">
        <v>128</v>
      </c>
      <c r="F312" s="76">
        <v>22339.72</v>
      </c>
    </row>
    <row r="313" spans="1:6" x14ac:dyDescent="0.25">
      <c r="A313" s="30" t="s">
        <v>440</v>
      </c>
      <c r="B313" s="12"/>
      <c r="C313" s="22" t="s">
        <v>1</v>
      </c>
      <c r="D313" s="16" t="s">
        <v>439</v>
      </c>
      <c r="E313" s="12"/>
      <c r="F313" s="13"/>
    </row>
    <row r="314" spans="1:6" x14ac:dyDescent="0.25">
      <c r="A314" s="30" t="s">
        <v>648</v>
      </c>
      <c r="B314" s="12"/>
      <c r="C314" s="22" t="s">
        <v>2</v>
      </c>
      <c r="D314" s="26" t="s">
        <v>622</v>
      </c>
      <c r="E314" s="26"/>
      <c r="F314" s="62">
        <v>8212.8799999999992</v>
      </c>
    </row>
    <row r="315" spans="1:6" x14ac:dyDescent="0.25">
      <c r="A315" s="30" t="s">
        <v>631</v>
      </c>
      <c r="B315" s="12"/>
      <c r="C315" s="22" t="s">
        <v>4</v>
      </c>
      <c r="D315" s="26" t="s">
        <v>632</v>
      </c>
      <c r="E315" s="26" t="s">
        <v>104</v>
      </c>
      <c r="F315" s="62">
        <v>42880.959999999999</v>
      </c>
    </row>
    <row r="316" spans="1:6" x14ac:dyDescent="0.25">
      <c r="A316" s="30" t="s">
        <v>649</v>
      </c>
      <c r="B316" s="12"/>
      <c r="C316" s="22" t="s">
        <v>2</v>
      </c>
      <c r="D316" s="26" t="s">
        <v>650</v>
      </c>
      <c r="E316" s="26" t="s">
        <v>412</v>
      </c>
      <c r="F316" s="62">
        <v>681.23</v>
      </c>
    </row>
    <row r="317" spans="1:6" ht="28.5" x14ac:dyDescent="0.25">
      <c r="A317" s="30" t="s">
        <v>447</v>
      </c>
      <c r="B317" s="12"/>
      <c r="C317" s="16" t="s">
        <v>3</v>
      </c>
      <c r="D317" s="16" t="s">
        <v>444</v>
      </c>
      <c r="E317" s="12"/>
      <c r="F317" s="13" t="s">
        <v>534</v>
      </c>
    </row>
    <row r="318" spans="1:6" x14ac:dyDescent="0.25">
      <c r="A318" s="30" t="s">
        <v>651</v>
      </c>
      <c r="B318" s="12"/>
      <c r="C318" s="16" t="s">
        <v>2</v>
      </c>
      <c r="D318" s="26" t="s">
        <v>652</v>
      </c>
      <c r="E318" s="26" t="s">
        <v>653</v>
      </c>
      <c r="F318" s="62">
        <v>5578.1</v>
      </c>
    </row>
    <row r="319" spans="1:6" x14ac:dyDescent="0.25">
      <c r="A319" s="30" t="s">
        <v>654</v>
      </c>
      <c r="B319" s="12"/>
      <c r="C319" s="16" t="s">
        <v>2</v>
      </c>
      <c r="D319" s="26" t="s">
        <v>655</v>
      </c>
      <c r="E319" s="26" t="s">
        <v>470</v>
      </c>
      <c r="F319" s="62">
        <v>8042.14</v>
      </c>
    </row>
    <row r="320" spans="1:6" x14ac:dyDescent="0.25">
      <c r="A320" s="30" t="s">
        <v>656</v>
      </c>
      <c r="B320" s="12"/>
      <c r="C320" s="16" t="s">
        <v>2</v>
      </c>
      <c r="D320" s="26" t="s">
        <v>657</v>
      </c>
      <c r="E320" s="26"/>
      <c r="F320" s="62">
        <v>8203.7999999999993</v>
      </c>
    </row>
    <row r="321" spans="1:6" x14ac:dyDescent="0.25">
      <c r="A321" s="30" t="s">
        <v>658</v>
      </c>
      <c r="B321" s="12"/>
      <c r="C321" s="16" t="s">
        <v>2</v>
      </c>
      <c r="D321" s="26" t="s">
        <v>659</v>
      </c>
      <c r="E321" s="26"/>
      <c r="F321" s="62">
        <v>16044.6</v>
      </c>
    </row>
    <row r="322" spans="1:6" x14ac:dyDescent="0.25">
      <c r="A322" s="30" t="s">
        <v>633</v>
      </c>
      <c r="B322" s="12"/>
      <c r="C322" s="16" t="s">
        <v>4</v>
      </c>
      <c r="D322" s="26" t="s">
        <v>634</v>
      </c>
      <c r="E322" s="26"/>
      <c r="F322" s="62">
        <v>46581.37</v>
      </c>
    </row>
    <row r="323" spans="1:6" x14ac:dyDescent="0.25">
      <c r="A323" s="30" t="s">
        <v>670</v>
      </c>
      <c r="B323" s="12"/>
      <c r="C323" s="16" t="s">
        <v>4</v>
      </c>
      <c r="D323" s="77" t="s">
        <v>671</v>
      </c>
      <c r="E323" s="77" t="s">
        <v>104</v>
      </c>
      <c r="F323" s="76">
        <v>39880.800000000003</v>
      </c>
    </row>
    <row r="324" spans="1:6" x14ac:dyDescent="0.25">
      <c r="A324" s="30" t="s">
        <v>635</v>
      </c>
      <c r="B324" s="12"/>
      <c r="C324" s="16" t="s">
        <v>4</v>
      </c>
      <c r="D324" s="26" t="s">
        <v>632</v>
      </c>
      <c r="E324" s="26" t="s">
        <v>104</v>
      </c>
      <c r="F324" s="62">
        <v>16819</v>
      </c>
    </row>
    <row r="325" spans="1:6" x14ac:dyDescent="0.25">
      <c r="A325" s="30" t="s">
        <v>660</v>
      </c>
      <c r="B325" s="12"/>
      <c r="C325" s="16" t="s">
        <v>2</v>
      </c>
      <c r="D325" s="26" t="s">
        <v>225</v>
      </c>
      <c r="E325" s="26"/>
      <c r="F325" s="62">
        <v>14999.99</v>
      </c>
    </row>
    <row r="326" spans="1:6" ht="35.25" customHeight="1" x14ac:dyDescent="0.25">
      <c r="A326" s="30" t="s">
        <v>556</v>
      </c>
      <c r="B326" s="12" t="s">
        <v>12</v>
      </c>
      <c r="C326" s="16" t="s">
        <v>2</v>
      </c>
      <c r="D326" s="16" t="s">
        <v>114</v>
      </c>
      <c r="E326" s="12"/>
      <c r="F326" s="13">
        <v>43560</v>
      </c>
    </row>
    <row r="327" spans="1:6" ht="35.25" customHeight="1" x14ac:dyDescent="0.25">
      <c r="A327" s="30" t="s">
        <v>556</v>
      </c>
      <c r="B327" s="12" t="s">
        <v>13</v>
      </c>
      <c r="C327" s="16" t="s">
        <v>2</v>
      </c>
      <c r="D327" s="16" t="s">
        <v>557</v>
      </c>
      <c r="E327" s="12"/>
      <c r="F327" s="13">
        <v>15246</v>
      </c>
    </row>
    <row r="328" spans="1:6" ht="35.25" customHeight="1" x14ac:dyDescent="0.25">
      <c r="A328" s="30" t="s">
        <v>636</v>
      </c>
      <c r="B328" s="12"/>
      <c r="C328" s="16" t="s">
        <v>4</v>
      </c>
      <c r="D328" s="26" t="s">
        <v>637</v>
      </c>
      <c r="E328" s="26" t="s">
        <v>638</v>
      </c>
      <c r="F328" s="62">
        <v>14011.8</v>
      </c>
    </row>
    <row r="329" spans="1:6" ht="35.25" customHeight="1" x14ac:dyDescent="0.25">
      <c r="A329" s="30" t="s">
        <v>639</v>
      </c>
      <c r="B329" s="12"/>
      <c r="C329" s="16" t="s">
        <v>4</v>
      </c>
      <c r="D329" s="26" t="s">
        <v>464</v>
      </c>
      <c r="E329" s="26"/>
      <c r="F329" s="62">
        <v>6362.18</v>
      </c>
    </row>
    <row r="330" spans="1:6" ht="35.25" customHeight="1" x14ac:dyDescent="0.25">
      <c r="A330" s="30" t="s">
        <v>507</v>
      </c>
      <c r="B330" s="12"/>
      <c r="C330" s="16" t="s">
        <v>2</v>
      </c>
      <c r="D330" s="26" t="s">
        <v>661</v>
      </c>
      <c r="E330" s="26" t="s">
        <v>662</v>
      </c>
      <c r="F330" s="78">
        <v>17908</v>
      </c>
    </row>
    <row r="331" spans="1:6" x14ac:dyDescent="0.25">
      <c r="A331" s="30" t="s">
        <v>546</v>
      </c>
      <c r="B331" s="12"/>
      <c r="C331" s="16" t="s">
        <v>547</v>
      </c>
      <c r="D331" s="16" t="s">
        <v>548</v>
      </c>
      <c r="E331" s="12"/>
      <c r="F331" s="13">
        <v>11616</v>
      </c>
    </row>
    <row r="332" spans="1:6" ht="28.5" x14ac:dyDescent="0.25">
      <c r="A332" s="30" t="s">
        <v>666</v>
      </c>
      <c r="B332" s="12"/>
      <c r="C332" s="16" t="s">
        <v>1</v>
      </c>
      <c r="D332" s="26" t="s">
        <v>667</v>
      </c>
      <c r="E332" s="26"/>
      <c r="F332" s="62">
        <v>4356</v>
      </c>
    </row>
    <row r="333" spans="1:6" x14ac:dyDescent="0.25">
      <c r="A333" s="30" t="s">
        <v>539</v>
      </c>
      <c r="B333" s="12"/>
      <c r="C333" s="16" t="s">
        <v>2</v>
      </c>
      <c r="D333" s="77" t="s">
        <v>690</v>
      </c>
      <c r="E333" s="77" t="s">
        <v>494</v>
      </c>
      <c r="F333" s="76">
        <v>4358</v>
      </c>
    </row>
    <row r="334" spans="1:6" x14ac:dyDescent="0.25">
      <c r="A334" s="30" t="s">
        <v>691</v>
      </c>
      <c r="B334" s="12"/>
      <c r="C334" s="16" t="s">
        <v>2</v>
      </c>
      <c r="D334" s="77" t="s">
        <v>692</v>
      </c>
      <c r="E334" s="77" t="s">
        <v>438</v>
      </c>
      <c r="F334" s="76">
        <v>16649.599999999999</v>
      </c>
    </row>
    <row r="335" spans="1:6" x14ac:dyDescent="0.25">
      <c r="A335" s="30" t="s">
        <v>693</v>
      </c>
      <c r="B335" s="12"/>
      <c r="C335" s="16" t="s">
        <v>2</v>
      </c>
      <c r="D335" s="77" t="s">
        <v>692</v>
      </c>
      <c r="E335" s="77" t="s">
        <v>438</v>
      </c>
      <c r="F335" s="76">
        <v>4751.2299999999996</v>
      </c>
    </row>
    <row r="336" spans="1:6" x14ac:dyDescent="0.25">
      <c r="A336" s="30" t="s">
        <v>672</v>
      </c>
      <c r="B336" s="12"/>
      <c r="C336" s="16" t="s">
        <v>4</v>
      </c>
      <c r="D336" s="77" t="s">
        <v>613</v>
      </c>
      <c r="E336" s="77" t="s">
        <v>104</v>
      </c>
      <c r="F336" s="76">
        <v>10113.76</v>
      </c>
    </row>
    <row r="337" spans="1:6" x14ac:dyDescent="0.25">
      <c r="A337" s="30" t="s">
        <v>673</v>
      </c>
      <c r="B337" s="12"/>
      <c r="C337" s="16" t="s">
        <v>4</v>
      </c>
      <c r="D337" s="77" t="s">
        <v>674</v>
      </c>
      <c r="E337" s="77" t="s">
        <v>135</v>
      </c>
      <c r="F337" s="76">
        <v>10926.3</v>
      </c>
    </row>
    <row r="338" spans="1:6" x14ac:dyDescent="0.25">
      <c r="A338" s="30" t="s">
        <v>694</v>
      </c>
      <c r="B338" s="12"/>
      <c r="C338" s="16" t="s">
        <v>2</v>
      </c>
      <c r="D338" s="77" t="s">
        <v>234</v>
      </c>
      <c r="E338" s="77" t="s">
        <v>92</v>
      </c>
      <c r="F338" s="76">
        <v>17641.8</v>
      </c>
    </row>
    <row r="339" spans="1:6" x14ac:dyDescent="0.25">
      <c r="A339" s="30" t="s">
        <v>695</v>
      </c>
      <c r="B339" s="12"/>
      <c r="C339" s="16" t="s">
        <v>2</v>
      </c>
      <c r="D339" s="77" t="s">
        <v>696</v>
      </c>
      <c r="E339" s="77" t="s">
        <v>645</v>
      </c>
      <c r="F339" s="76">
        <v>3962.81</v>
      </c>
    </row>
    <row r="340" spans="1:6" ht="35.25" customHeight="1" x14ac:dyDescent="0.25">
      <c r="A340" s="30" t="s">
        <v>575</v>
      </c>
      <c r="B340" s="12"/>
      <c r="C340" s="16" t="s">
        <v>3</v>
      </c>
      <c r="D340" s="16" t="s">
        <v>143</v>
      </c>
      <c r="E340" s="12" t="s">
        <v>144</v>
      </c>
      <c r="F340" s="13" t="s">
        <v>445</v>
      </c>
    </row>
    <row r="341" spans="1:6" ht="35.25" customHeight="1" x14ac:dyDescent="0.25">
      <c r="A341" s="30" t="s">
        <v>558</v>
      </c>
      <c r="B341" s="12"/>
      <c r="C341" s="16" t="s">
        <v>2</v>
      </c>
      <c r="D341" s="16" t="s">
        <v>559</v>
      </c>
      <c r="E341" s="12" t="s">
        <v>560</v>
      </c>
      <c r="F341" s="13">
        <v>140430.03</v>
      </c>
    </row>
    <row r="342" spans="1:6" x14ac:dyDescent="0.25">
      <c r="A342" s="30" t="s">
        <v>683</v>
      </c>
      <c r="B342" s="12"/>
      <c r="C342" s="16" t="s">
        <v>2</v>
      </c>
      <c r="D342" s="77" t="s">
        <v>681</v>
      </c>
      <c r="E342" s="77" t="s">
        <v>682</v>
      </c>
      <c r="F342" s="76">
        <v>4114</v>
      </c>
    </row>
    <row r="343" spans="1:6" ht="28.5" x14ac:dyDescent="0.25">
      <c r="A343" s="30" t="s">
        <v>726</v>
      </c>
      <c r="B343" s="12"/>
      <c r="C343" s="16" t="s">
        <v>2</v>
      </c>
      <c r="D343" s="77" t="s">
        <v>727</v>
      </c>
      <c r="E343" s="77" t="s">
        <v>728</v>
      </c>
      <c r="F343" s="76">
        <v>16806.900000000001</v>
      </c>
    </row>
    <row r="344" spans="1:6" x14ac:dyDescent="0.25">
      <c r="A344" s="30" t="s">
        <v>735</v>
      </c>
      <c r="B344" s="12"/>
      <c r="C344" s="16" t="s">
        <v>1</v>
      </c>
      <c r="D344" s="77" t="s">
        <v>736</v>
      </c>
      <c r="E344" s="77" t="s">
        <v>737</v>
      </c>
      <c r="F344" s="76">
        <v>7506.32</v>
      </c>
    </row>
    <row r="345" spans="1:6" x14ac:dyDescent="0.25">
      <c r="A345" s="30" t="s">
        <v>704</v>
      </c>
      <c r="B345" s="12"/>
      <c r="C345" s="16" t="s">
        <v>1</v>
      </c>
      <c r="D345" s="79" t="s">
        <v>705</v>
      </c>
      <c r="E345" s="79" t="s">
        <v>383</v>
      </c>
      <c r="F345" s="80">
        <v>7429.4</v>
      </c>
    </row>
    <row r="346" spans="1:6" x14ac:dyDescent="0.25">
      <c r="A346" s="30" t="s">
        <v>706</v>
      </c>
      <c r="B346" s="12"/>
      <c r="C346" s="16" t="s">
        <v>1</v>
      </c>
      <c r="D346" s="79" t="s">
        <v>705</v>
      </c>
      <c r="E346" s="79" t="s">
        <v>383</v>
      </c>
      <c r="F346" s="76">
        <v>6148.01</v>
      </c>
    </row>
    <row r="347" spans="1:6" ht="35.25" customHeight="1" x14ac:dyDescent="0.25">
      <c r="A347" s="30" t="s">
        <v>684</v>
      </c>
      <c r="B347" s="12"/>
      <c r="C347" s="16" t="s">
        <v>2</v>
      </c>
      <c r="D347" s="77" t="s">
        <v>685</v>
      </c>
      <c r="E347" s="77" t="s">
        <v>686</v>
      </c>
      <c r="F347" s="76">
        <v>3011.69</v>
      </c>
    </row>
    <row r="348" spans="1:6" ht="35.25" customHeight="1" x14ac:dyDescent="0.25">
      <c r="A348" s="30" t="s">
        <v>675</v>
      </c>
      <c r="B348" s="12"/>
      <c r="C348" s="16" t="s">
        <v>4</v>
      </c>
      <c r="D348" s="77" t="s">
        <v>676</v>
      </c>
      <c r="E348" s="77" t="s">
        <v>677</v>
      </c>
      <c r="F348" s="76">
        <v>14328.82</v>
      </c>
    </row>
    <row r="349" spans="1:6" ht="35.25" customHeight="1" x14ac:dyDescent="0.25">
      <c r="A349" s="30" t="s">
        <v>678</v>
      </c>
      <c r="B349" s="12"/>
      <c r="C349" s="16" t="s">
        <v>4</v>
      </c>
      <c r="D349" s="77" t="s">
        <v>676</v>
      </c>
      <c r="E349" s="77" t="s">
        <v>677</v>
      </c>
      <c r="F349" s="76">
        <v>26509.89</v>
      </c>
    </row>
    <row r="350" spans="1:6" ht="35.25" customHeight="1" x14ac:dyDescent="0.25">
      <c r="A350" s="30" t="s">
        <v>679</v>
      </c>
      <c r="B350" s="12"/>
      <c r="C350" s="16" t="s">
        <v>4</v>
      </c>
      <c r="D350" s="77" t="s">
        <v>676</v>
      </c>
      <c r="E350" s="77" t="s">
        <v>677</v>
      </c>
      <c r="F350" s="76">
        <v>7887.99</v>
      </c>
    </row>
    <row r="351" spans="1:6" ht="35.25" customHeight="1" x14ac:dyDescent="0.25">
      <c r="A351" s="30" t="s">
        <v>697</v>
      </c>
      <c r="B351" s="12"/>
      <c r="C351" s="16" t="s">
        <v>2</v>
      </c>
      <c r="D351" s="77" t="s">
        <v>698</v>
      </c>
      <c r="E351" s="77" t="s">
        <v>372</v>
      </c>
      <c r="F351" s="76">
        <v>4840</v>
      </c>
    </row>
    <row r="352" spans="1:6" ht="35.25" customHeight="1" x14ac:dyDescent="0.25">
      <c r="A352" s="30" t="s">
        <v>551</v>
      </c>
      <c r="B352" s="12"/>
      <c r="C352" s="16" t="s">
        <v>1</v>
      </c>
      <c r="D352" s="16" t="s">
        <v>552</v>
      </c>
      <c r="E352" s="12" t="s">
        <v>442</v>
      </c>
      <c r="F352" s="13">
        <v>15043.23</v>
      </c>
    </row>
    <row r="353" spans="1:6" ht="35.25" customHeight="1" x14ac:dyDescent="0.25">
      <c r="A353" s="30" t="s">
        <v>719</v>
      </c>
      <c r="B353" s="12"/>
      <c r="C353" s="16" t="s">
        <v>2</v>
      </c>
      <c r="D353" s="77" t="s">
        <v>225</v>
      </c>
      <c r="E353" s="77"/>
      <c r="F353" s="76">
        <v>14997.95</v>
      </c>
    </row>
    <row r="354" spans="1:6" ht="35.25" customHeight="1" x14ac:dyDescent="0.25">
      <c r="A354" s="79" t="s">
        <v>713</v>
      </c>
      <c r="B354" s="12"/>
      <c r="C354" s="16" t="s">
        <v>4</v>
      </c>
      <c r="D354" s="79" t="s">
        <v>714</v>
      </c>
      <c r="E354" s="79" t="s">
        <v>715</v>
      </c>
      <c r="F354" s="80">
        <v>4397.1400000000003</v>
      </c>
    </row>
    <row r="355" spans="1:6" ht="35.25" customHeight="1" x14ac:dyDescent="0.25">
      <c r="A355" s="30" t="s">
        <v>707</v>
      </c>
      <c r="B355" s="12"/>
      <c r="C355" s="16" t="s">
        <v>1</v>
      </c>
      <c r="D355" s="81" t="s">
        <v>708</v>
      </c>
      <c r="E355" s="81" t="s">
        <v>709</v>
      </c>
      <c r="F355" s="82">
        <v>14085.56</v>
      </c>
    </row>
    <row r="356" spans="1:6" ht="35.25" customHeight="1" x14ac:dyDescent="0.25">
      <c r="A356" s="30" t="s">
        <v>710</v>
      </c>
      <c r="B356" s="12"/>
      <c r="C356" s="16" t="s">
        <v>1</v>
      </c>
      <c r="D356" s="77" t="s">
        <v>711</v>
      </c>
      <c r="E356" s="77" t="s">
        <v>712</v>
      </c>
      <c r="F356" s="76">
        <v>7343.49</v>
      </c>
    </row>
    <row r="357" spans="1:6" ht="35.25" customHeight="1" x14ac:dyDescent="0.25">
      <c r="A357" s="30" t="s">
        <v>699</v>
      </c>
      <c r="B357" s="12"/>
      <c r="C357" s="16" t="s">
        <v>2</v>
      </c>
      <c r="D357" s="79" t="s">
        <v>700</v>
      </c>
      <c r="E357" s="79" t="s">
        <v>123</v>
      </c>
      <c r="F357" s="80">
        <v>6988.25</v>
      </c>
    </row>
    <row r="358" spans="1:6" ht="35.25" customHeight="1" x14ac:dyDescent="0.25">
      <c r="A358" s="30" t="s">
        <v>720</v>
      </c>
      <c r="B358" s="12"/>
      <c r="C358" s="16" t="s">
        <v>2</v>
      </c>
      <c r="D358" s="77" t="s">
        <v>721</v>
      </c>
      <c r="E358" s="77" t="s">
        <v>722</v>
      </c>
      <c r="F358" s="76">
        <v>1882.64</v>
      </c>
    </row>
    <row r="359" spans="1:6" ht="28.5" x14ac:dyDescent="0.25">
      <c r="A359" s="30" t="s">
        <v>723</v>
      </c>
      <c r="B359" s="12"/>
      <c r="C359" s="16" t="s">
        <v>2</v>
      </c>
      <c r="D359" s="77" t="s">
        <v>724</v>
      </c>
      <c r="E359" s="77" t="s">
        <v>725</v>
      </c>
      <c r="F359" s="76">
        <v>9142</v>
      </c>
    </row>
    <row r="360" spans="1:6" ht="35.25" customHeight="1" x14ac:dyDescent="0.25">
      <c r="A360" s="30" t="s">
        <v>687</v>
      </c>
      <c r="B360" s="12"/>
      <c r="C360" s="16" t="s">
        <v>2</v>
      </c>
      <c r="D360" s="77" t="s">
        <v>688</v>
      </c>
      <c r="E360" s="77" t="s">
        <v>689</v>
      </c>
      <c r="F360" s="76">
        <v>10781.1</v>
      </c>
    </row>
    <row r="361" spans="1:6" ht="35.25" customHeight="1" x14ac:dyDescent="0.25">
      <c r="A361" s="30" t="s">
        <v>701</v>
      </c>
      <c r="B361" s="12"/>
      <c r="C361" s="16" t="s">
        <v>2</v>
      </c>
      <c r="D361" s="77" t="s">
        <v>702</v>
      </c>
      <c r="E361" s="77" t="s">
        <v>703</v>
      </c>
      <c r="F361" s="76">
        <v>7093.46</v>
      </c>
    </row>
    <row r="362" spans="1:6" ht="35.25" customHeight="1" x14ac:dyDescent="0.25">
      <c r="A362" s="30" t="s">
        <v>729</v>
      </c>
      <c r="B362" s="12"/>
      <c r="C362" s="16" t="s">
        <v>2</v>
      </c>
      <c r="D362" s="77" t="s">
        <v>730</v>
      </c>
      <c r="E362" s="77" t="s">
        <v>731</v>
      </c>
      <c r="F362" s="76">
        <v>13406.81</v>
      </c>
    </row>
    <row r="363" spans="1:6" ht="35.25" customHeight="1" x14ac:dyDescent="0.25">
      <c r="A363" s="77" t="s">
        <v>718</v>
      </c>
      <c r="B363" s="12"/>
      <c r="C363" s="16" t="s">
        <v>4</v>
      </c>
      <c r="D363" s="77" t="s">
        <v>717</v>
      </c>
      <c r="E363" s="77" t="s">
        <v>104</v>
      </c>
      <c r="F363" s="76">
        <v>23232</v>
      </c>
    </row>
    <row r="364" spans="1:6" ht="35.25" customHeight="1" x14ac:dyDescent="0.25">
      <c r="A364" s="77" t="s">
        <v>738</v>
      </c>
      <c r="B364" s="12"/>
      <c r="C364" s="16" t="s">
        <v>1</v>
      </c>
      <c r="D364" s="77" t="s">
        <v>739</v>
      </c>
      <c r="E364" s="77" t="s">
        <v>740</v>
      </c>
      <c r="F364" s="76">
        <v>5257.45</v>
      </c>
    </row>
    <row r="365" spans="1:6" ht="35.25" customHeight="1" x14ac:dyDescent="0.25">
      <c r="A365" s="30" t="s">
        <v>716</v>
      </c>
      <c r="B365" s="12"/>
      <c r="C365" s="16" t="s">
        <v>4</v>
      </c>
      <c r="D365" s="77" t="s">
        <v>717</v>
      </c>
      <c r="E365" s="77" t="s">
        <v>104</v>
      </c>
      <c r="F365" s="76">
        <v>10103.5</v>
      </c>
    </row>
    <row r="366" spans="1:6" ht="35.25" customHeight="1" x14ac:dyDescent="0.25">
      <c r="A366" s="30" t="s">
        <v>743</v>
      </c>
      <c r="B366" s="12"/>
      <c r="C366" s="16" t="s">
        <v>2</v>
      </c>
      <c r="D366" s="77" t="s">
        <v>744</v>
      </c>
      <c r="E366" s="77" t="s">
        <v>745</v>
      </c>
      <c r="F366" s="76">
        <v>3530.8</v>
      </c>
    </row>
    <row r="367" spans="1:6" ht="48.75" customHeight="1" x14ac:dyDescent="0.25">
      <c r="A367" s="30" t="s">
        <v>610</v>
      </c>
      <c r="B367" s="12"/>
      <c r="C367" s="16" t="s">
        <v>2</v>
      </c>
      <c r="D367" s="16" t="s">
        <v>611</v>
      </c>
      <c r="E367" s="12"/>
      <c r="F367" s="13">
        <v>21289.9</v>
      </c>
    </row>
    <row r="368" spans="1:6" ht="28.5" x14ac:dyDescent="0.25">
      <c r="A368" s="30" t="s">
        <v>561</v>
      </c>
      <c r="B368" s="12"/>
      <c r="C368" s="16" t="s">
        <v>2</v>
      </c>
      <c r="D368" s="16" t="s">
        <v>562</v>
      </c>
      <c r="E368" s="12" t="s">
        <v>135</v>
      </c>
      <c r="F368" s="13">
        <v>41223.49</v>
      </c>
    </row>
    <row r="369" spans="1:6" x14ac:dyDescent="0.25">
      <c r="A369" s="30" t="s">
        <v>761</v>
      </c>
      <c r="B369" s="12"/>
      <c r="C369" s="16" t="s">
        <v>1</v>
      </c>
      <c r="D369" s="77" t="s">
        <v>762</v>
      </c>
      <c r="E369" s="77" t="s">
        <v>715</v>
      </c>
      <c r="F369" s="76">
        <v>8612.7800000000007</v>
      </c>
    </row>
    <row r="370" spans="1:6" ht="28.5" x14ac:dyDescent="0.25">
      <c r="A370" s="30" t="s">
        <v>741</v>
      </c>
      <c r="B370" s="12"/>
      <c r="C370" s="16" t="s">
        <v>4</v>
      </c>
      <c r="D370" s="77" t="s">
        <v>742</v>
      </c>
      <c r="E370" s="77"/>
      <c r="F370" s="76">
        <v>8321.82</v>
      </c>
    </row>
    <row r="371" spans="1:6" ht="42.75" x14ac:dyDescent="0.25">
      <c r="A371" s="30" t="s">
        <v>746</v>
      </c>
      <c r="B371" s="12"/>
      <c r="C371" s="16" t="s">
        <v>2</v>
      </c>
      <c r="D371" s="77" t="s">
        <v>747</v>
      </c>
      <c r="E371" s="77" t="s">
        <v>100</v>
      </c>
      <c r="F371" s="76">
        <v>18137.3</v>
      </c>
    </row>
    <row r="372" spans="1:6" x14ac:dyDescent="0.25">
      <c r="A372" s="83" t="s">
        <v>748</v>
      </c>
      <c r="B372" s="12"/>
      <c r="C372" s="16" t="s">
        <v>2</v>
      </c>
      <c r="D372" s="77" t="s">
        <v>749</v>
      </c>
      <c r="E372" s="77"/>
      <c r="F372" s="76">
        <v>9075</v>
      </c>
    </row>
    <row r="373" spans="1:6" x14ac:dyDescent="0.25">
      <c r="A373" s="30" t="s">
        <v>612</v>
      </c>
      <c r="B373" s="12"/>
      <c r="C373" s="16" t="s">
        <v>4</v>
      </c>
      <c r="D373" s="16" t="s">
        <v>613</v>
      </c>
      <c r="E373" s="12" t="s">
        <v>104</v>
      </c>
      <c r="F373" s="13">
        <v>65945</v>
      </c>
    </row>
    <row r="374" spans="1:6" x14ac:dyDescent="0.25">
      <c r="A374" s="30" t="s">
        <v>732</v>
      </c>
      <c r="B374" s="12"/>
      <c r="C374" s="16" t="s">
        <v>2</v>
      </c>
      <c r="D374" s="77" t="s">
        <v>733</v>
      </c>
      <c r="E374" s="77" t="s">
        <v>734</v>
      </c>
      <c r="F374" s="76">
        <v>6792.67</v>
      </c>
    </row>
    <row r="375" spans="1:6" x14ac:dyDescent="0.25">
      <c r="A375" s="83" t="s">
        <v>750</v>
      </c>
      <c r="B375" s="12"/>
      <c r="C375" s="16" t="s">
        <v>2</v>
      </c>
      <c r="D375" s="77" t="s">
        <v>751</v>
      </c>
      <c r="E375" s="77"/>
      <c r="F375" s="76">
        <v>9999.44</v>
      </c>
    </row>
    <row r="376" spans="1:6" ht="28.5" x14ac:dyDescent="0.25">
      <c r="A376" s="77" t="s">
        <v>763</v>
      </c>
      <c r="B376" s="12"/>
      <c r="C376" s="16" t="s">
        <v>1</v>
      </c>
      <c r="D376" s="77" t="s">
        <v>764</v>
      </c>
      <c r="E376" s="77" t="s">
        <v>765</v>
      </c>
      <c r="F376" s="76">
        <v>8340.5300000000007</v>
      </c>
    </row>
    <row r="377" spans="1:6" x14ac:dyDescent="0.25">
      <c r="A377" s="83" t="s">
        <v>752</v>
      </c>
      <c r="B377" s="12"/>
      <c r="C377" s="16" t="s">
        <v>2</v>
      </c>
      <c r="D377" s="77" t="s">
        <v>757</v>
      </c>
      <c r="E377" s="77" t="s">
        <v>760</v>
      </c>
      <c r="F377" s="76">
        <v>2413.9499999999998</v>
      </c>
    </row>
    <row r="378" spans="1:6" x14ac:dyDescent="0.25">
      <c r="A378" s="83" t="s">
        <v>753</v>
      </c>
      <c r="B378" s="12"/>
      <c r="C378" s="16" t="s">
        <v>2</v>
      </c>
      <c r="D378" s="77" t="s">
        <v>758</v>
      </c>
      <c r="E378" s="77"/>
      <c r="F378" s="76">
        <v>15584.8</v>
      </c>
    </row>
    <row r="379" spans="1:6" x14ac:dyDescent="0.25">
      <c r="A379" s="83" t="s">
        <v>754</v>
      </c>
      <c r="B379" s="12"/>
      <c r="C379" s="16" t="s">
        <v>2</v>
      </c>
      <c r="D379" s="77" t="s">
        <v>690</v>
      </c>
      <c r="E379" s="77" t="s">
        <v>494</v>
      </c>
      <c r="F379" s="76">
        <v>4568.8</v>
      </c>
    </row>
    <row r="380" spans="1:6" ht="28.5" x14ac:dyDescent="0.25">
      <c r="A380" s="83" t="s">
        <v>766</v>
      </c>
      <c r="B380" s="12"/>
      <c r="C380" s="16" t="s">
        <v>1</v>
      </c>
      <c r="D380" s="77" t="s">
        <v>767</v>
      </c>
      <c r="E380" s="77" t="s">
        <v>768</v>
      </c>
      <c r="F380" s="76">
        <v>6050</v>
      </c>
    </row>
    <row r="381" spans="1:6" x14ac:dyDescent="0.25">
      <c r="A381" s="77" t="s">
        <v>755</v>
      </c>
      <c r="B381" s="12"/>
      <c r="C381" s="16" t="s">
        <v>2</v>
      </c>
      <c r="D381" s="77" t="s">
        <v>759</v>
      </c>
      <c r="E381" s="77"/>
      <c r="F381" s="76">
        <v>5808</v>
      </c>
    </row>
    <row r="382" spans="1:6" x14ac:dyDescent="0.25">
      <c r="A382" s="77" t="s">
        <v>756</v>
      </c>
      <c r="B382" s="12"/>
      <c r="C382" s="16" t="s">
        <v>2</v>
      </c>
      <c r="D382" s="77" t="s">
        <v>759</v>
      </c>
      <c r="E382" s="77"/>
      <c r="F382" s="76">
        <v>4356</v>
      </c>
    </row>
    <row r="383" spans="1:6" x14ac:dyDescent="0.25">
      <c r="A383" s="30"/>
      <c r="B383" s="12"/>
      <c r="C383" s="16"/>
      <c r="D383" s="16"/>
      <c r="E383" s="12"/>
      <c r="F383" s="13"/>
    </row>
    <row r="384" spans="1:6" x14ac:dyDescent="0.25">
      <c r="A384" s="30"/>
      <c r="B384" s="12"/>
      <c r="C384" s="16"/>
      <c r="D384" s="16"/>
      <c r="E384" s="12"/>
      <c r="F384" s="13"/>
    </row>
  </sheetData>
  <autoFilter ref="A1:F382" xr:uid="{00000000-0001-0000-0000-000000000000}"/>
  <phoneticPr fontId="6" type="noConversion"/>
  <dataValidations count="12">
    <dataValidation type="textLength" showInputMessage="1" showErrorMessage="1" errorTitle="Format erroni: adjudicatari nif" error="La mida màxima permesa és de 15 caràcters" sqref="F211:F219 E219 E212:E217 E297 E288 E292:E293 E281 E284 E255:E257 E261 E269:E271 E264 E295 E318:E325 E328:E330 E314:E316 E332:E339 E306:E312 E369:E372 E342:E355 E357:E366 E374:E382" xr:uid="{E53E803D-2050-4FE2-B035-A3FAF5059AB1}">
      <formula1>1</formula1>
      <formula2>15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C211:C219 C286:C287 C305 C226:C233 C313:C316 C235:C236" xr:uid="{D3591780-605D-49F0-83D8-CD7D0680AAAF}">
      <formula1>TIPUS_HIDDEN</formula1>
    </dataValidation>
    <dataValidation type="textLength" showInputMessage="1" showErrorMessage="1" errorTitle="Format erroni: adjudicatari nom" error="La mida màxima permesa és de 700 caràcters" sqref="D57:E57 C57 D214 D219 D217 D212 D297 D292 D281 D284 D255:D257 D261 D269:D271 D264 D295 D318:D325 D328:D330 D314:D316 D332:D339 D306:D312 D369:D372 D342:D355 D357:D366 D374:D382" xr:uid="{899D2DB5-CD3D-4C95-94C1-44E72A09FD28}">
      <formula1>1</formula1>
      <formula2>700</formula2>
    </dataValidation>
    <dataValidation type="textLength" showInputMessage="1" showErrorMessage="1" errorTitle="Format erroni: descripció" error="La mida màxima permesa és de 2000 caràcters" sqref="D104 D214 D219 D151 D69 D217 D211:D212 D197 D165 D143 D140 D226 D224 D47 D228:D233 D235:D236 C211:C219 C57:E57" xr:uid="{7A905505-D468-41E3-9218-4028C9F14EB0}">
      <formula1>1</formula1>
      <formula2>2000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F211:F219 F226:F233 F333 F360 F369:F370 F376:F377 F380 F235:F236" xr:uid="{4BE84148-7998-43B7-90D9-70F8233369E3}">
      <formula1>0</formula1>
      <formula2>9999999999999.99</formula2>
    </dataValidation>
    <dataValidation type="textLength" allowBlank="1" showInputMessage="1" showErrorMessage="1" errorTitle="Format erroni: expedient" error="La mida màxima permesa és de 43 caràcters" sqref="A211:B219 A354 A363:A364 A372 A375:A382 A226:B236" xr:uid="{A02C6565-D3C1-472A-B81E-1167AD7946C3}">
      <formula1>1</formula1>
      <formula2>43</formula2>
    </dataValidation>
    <dataValidation type="decimal" allowBlank="1" showErrorMessage="1" errorTitle="Format erroni: Import" error="El valor introduït no coincideix amb les restriccions definides: _x000a_-Numéric positiu de tipus decimal" sqref="F40 F46 F49:F50 F53:F63 F66 F76:F80 F84:F86 F88" xr:uid="{5A460C80-0FB2-47B2-A302-AFCCCA05550A}">
      <formula1>0</formula1>
      <formula2>9999999999999.99</formula2>
    </dataValidation>
    <dataValidation type="textLength" showErrorMessage="1" errorTitle="Format erroni: adjudicatari nom" error="La mida màxima permesa és de 700 caràcters" sqref="D50:E50 D53:E53" xr:uid="{95D1B2BD-EC6A-41D2-B524-8896BE02D319}">
      <formula1>1</formula1>
      <formula2>700</formula2>
    </dataValidation>
    <dataValidation type="decimal" allowBlank="1" showInputMessage="1" showErrorMessage="1" errorTitle="Format erroni: Import" error="El valor introduït no coincideix amb les restriccions definides: _x000a_-Numéric positiu de tipus decimal" sqref="F57 F297 F292:F293 F281 F284 F255:F257 F261 F269:F271 F264 F295 F288 F318:F325 F328:F330 F314:F316 F334:F339 F306:F312 F332 F355 F357 F345:F352 F342 F361 F366 F371:F372 F375 F378:F379 F381" xr:uid="{FE25EDC4-1BBB-4377-8424-45A8AD9C7665}">
      <formula1>0</formula1>
      <formula2>9999999999999.99</formula2>
    </dataValidation>
    <dataValidation type="decimal" allowBlank="1" showInputMessage="1" showErrorMessage="1" errorTitle="Format erroni: import" error="El valor introduït no coincideix amb les restriccions definides: _x000a_-Numèric positiu de tipus decimal" sqref="F353:F354 F343:F344 F358:F359 F374 F362:F365" xr:uid="{24CEE29F-D006-45E6-B3D2-6B9788E8DCF4}">
      <formula1>0</formula1>
      <formula2>9999999999999.99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F382" xr:uid="{47A55BA7-8265-48F8-8138-88732F413AD3}">
      <formula1>0</formula1>
      <formula2>9999999999999.99</formula2>
    </dataValidation>
    <dataValidation type="textLength" showErrorMessage="1" errorTitle="Format erroni: descripció" error="La mida màxima permesa és de 2000 caràcters" sqref="C50 C53" xr:uid="{F458AF04-6AB8-4945-A9B7-1CDD3810A3F2}">
      <formula1>1</formula1>
      <formula2>2000</formula2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PublicacioExpedient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PORTEROS MORRAL, MERITXELL</cp:lastModifiedBy>
  <dcterms:created xsi:type="dcterms:W3CDTF">2023-07-29T12:24:59Z</dcterms:created>
  <dcterms:modified xsi:type="dcterms:W3CDTF">2025-10-16T11:34:13Z</dcterms:modified>
</cp:coreProperties>
</file>