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3256" windowHeight="13176"/>
  </bookViews>
  <sheets>
    <sheet name="Dades Personals" sheetId="13" r:id="rId1"/>
    <sheet name="Experiència professional" sheetId="5" r:id="rId2"/>
    <sheet name="Formació" sheetId="8" r:id="rId3"/>
    <sheet name="Titulacions" sheetId="10" r:id="rId4"/>
    <sheet name="Altres formacions addicionals" sheetId="12" r:id="rId5"/>
    <sheet name="bbdd" sheetId="4" state="hidden" r:id="rId6"/>
    <sheet name="Hoja2" sheetId="15" state="hidden" r:id="rId7"/>
  </sheets>
  <definedNames>
    <definedName name="_xlnm.Print_Area" localSheetId="1">'Experiència professional'!$A$1:$G$22</definedName>
    <definedName name="COEF_dies">bbdd!$D$3</definedName>
    <definedName name="DP_NOPROCES">bbdd!$AF$34:$AF$70</definedName>
    <definedName name="EP_CAT">bbdd!$P$34:$P$46</definedName>
    <definedName name="EP_Categoria">bbdd!$B$3:$B$13</definedName>
    <definedName name="EP_ENS14">bbdd!$A$54:$A$57</definedName>
    <definedName name="EP_GC">bbdd!$C$3:$C$5</definedName>
    <definedName name="FO_ACTIC">bbdd!$F$33:$F$35</definedName>
    <definedName name="FO_ACTIC_punts">bbdd!$F$33:$F$35</definedName>
    <definedName name="FO_Cert">bbdd!$A$20:$A$21</definedName>
    <definedName name="FO_CERT_APROF_PUNTS">bbdd!$B$20:$C$26</definedName>
    <definedName name="FO_CERT_ASSIST_PUNTS">bbdd!$B$20:$D$26</definedName>
    <definedName name="FO_CertHores">bbdd!$B$20:$B$26</definedName>
    <definedName name="FO_formadors">bbdd!$I$33:$I$34</definedName>
    <definedName name="Tipus_de_procés">bbdd!$A$44:$A$45</definedName>
    <definedName name="Tipus_empresa">bbdd!$A$3:$A$4</definedName>
    <definedName name="TIT_llistat">bbdd!$A$33:$A$39</definedName>
    <definedName name="TIT_puntuació">bbdd!$A$33:$B$39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8"/>
  <c r="B1" i="5"/>
  <c r="AX17" i="4" l="1"/>
  <c r="AW17"/>
  <c r="AV17"/>
  <c r="AU17"/>
  <c r="AT17"/>
  <c r="AS17"/>
  <c r="AR17"/>
  <c r="AQ17"/>
  <c r="AP17"/>
  <c r="AO17"/>
  <c r="AN17"/>
  <c r="AM17"/>
  <c r="AL17"/>
  <c r="AX16"/>
  <c r="AW16"/>
  <c r="AV16"/>
  <c r="AU16"/>
  <c r="AT16"/>
  <c r="AS16"/>
  <c r="AR16"/>
  <c r="AQ16"/>
  <c r="AP16"/>
  <c r="AN16"/>
  <c r="AM16"/>
  <c r="AL16"/>
  <c r="AX15"/>
  <c r="AV15"/>
  <c r="AU15"/>
  <c r="AT15"/>
  <c r="AR15"/>
  <c r="AQ15"/>
  <c r="AP15"/>
  <c r="AM15"/>
  <c r="AL15"/>
  <c r="AF55"/>
  <c r="AF56"/>
  <c r="AF57"/>
  <c r="AF53"/>
  <c r="O27"/>
  <c r="AX14"/>
  <c r="AW14"/>
  <c r="AV14"/>
  <c r="AU14"/>
  <c r="AT14"/>
  <c r="AS14"/>
  <c r="AR14"/>
  <c r="AQ14"/>
  <c r="AP14"/>
  <c r="AO14"/>
  <c r="AN14"/>
  <c r="AM14"/>
  <c r="AL14"/>
  <c r="AX13"/>
  <c r="AW13"/>
  <c r="AV13"/>
  <c r="AU13"/>
  <c r="AT13"/>
  <c r="AS13"/>
  <c r="AR13"/>
  <c r="AQ13"/>
  <c r="AP13"/>
  <c r="AO13"/>
  <c r="AN13"/>
  <c r="AM13"/>
  <c r="AL13"/>
  <c r="AX12"/>
  <c r="AW12"/>
  <c r="AV12"/>
  <c r="AU12"/>
  <c r="AT12"/>
  <c r="AS12"/>
  <c r="AR12"/>
  <c r="AQ12"/>
  <c r="AP12"/>
  <c r="AO12"/>
  <c r="AN12"/>
  <c r="AM12"/>
  <c r="AL12"/>
  <c r="AX11"/>
  <c r="AW11"/>
  <c r="AV11"/>
  <c r="AU11"/>
  <c r="AT11"/>
  <c r="AS11"/>
  <c r="AR11"/>
  <c r="AQ11"/>
  <c r="AP11"/>
  <c r="AO11"/>
  <c r="AN11"/>
  <c r="AM11"/>
  <c r="AL11"/>
  <c r="AX10"/>
  <c r="AW10"/>
  <c r="AV10"/>
  <c r="AU10"/>
  <c r="AT10"/>
  <c r="AS10"/>
  <c r="AR10"/>
  <c r="AQ10"/>
  <c r="AP10"/>
  <c r="AO10"/>
  <c r="AN10"/>
  <c r="AM10"/>
  <c r="AL10"/>
  <c r="AX9"/>
  <c r="AW9"/>
  <c r="AV9"/>
  <c r="AU9"/>
  <c r="AT9"/>
  <c r="AS9"/>
  <c r="AR9"/>
  <c r="AQ9"/>
  <c r="AP9"/>
  <c r="AO9"/>
  <c r="AN9"/>
  <c r="AM9"/>
  <c r="AL9"/>
  <c r="AX8"/>
  <c r="AW8"/>
  <c r="AV8"/>
  <c r="AU8"/>
  <c r="AT8"/>
  <c r="AS8"/>
  <c r="AR8"/>
  <c r="AQ8"/>
  <c r="AP8"/>
  <c r="AO8"/>
  <c r="AN8"/>
  <c r="AM8"/>
  <c r="AL8"/>
  <c r="AX7"/>
  <c r="AW7"/>
  <c r="AV7"/>
  <c r="AU7"/>
  <c r="AT7"/>
  <c r="AS7"/>
  <c r="AR7"/>
  <c r="AQ7"/>
  <c r="AP7"/>
  <c r="AO7"/>
  <c r="AN7"/>
  <c r="AM7"/>
  <c r="AL7"/>
  <c r="AX6"/>
  <c r="AW6"/>
  <c r="AV6"/>
  <c r="AU6"/>
  <c r="AT6"/>
  <c r="AS6"/>
  <c r="AR6"/>
  <c r="AQ6"/>
  <c r="AP6"/>
  <c r="AO6"/>
  <c r="AN6"/>
  <c r="AM6"/>
  <c r="AL6"/>
  <c r="AX5"/>
  <c r="AW5"/>
  <c r="AV5"/>
  <c r="AU5"/>
  <c r="AT5"/>
  <c r="AS5"/>
  <c r="AR5"/>
  <c r="AQ5"/>
  <c r="AP5"/>
  <c r="AO5"/>
  <c r="AN5"/>
  <c r="AM5"/>
  <c r="AL5"/>
  <c r="AX4"/>
  <c r="AW4"/>
  <c r="AV4"/>
  <c r="AU4"/>
  <c r="AT4"/>
  <c r="AS4"/>
  <c r="AR4"/>
  <c r="AQ4"/>
  <c r="AP4"/>
  <c r="AO4"/>
  <c r="AN4"/>
  <c r="AM4"/>
  <c r="AL4"/>
  <c r="AX3"/>
  <c r="AW3"/>
  <c r="AV3"/>
  <c r="AU3"/>
  <c r="AT3"/>
  <c r="AS3"/>
  <c r="AR3"/>
  <c r="AQ3"/>
  <c r="AP3"/>
  <c r="AO3"/>
  <c r="AN3"/>
  <c r="AM3"/>
  <c r="AL3"/>
  <c r="AX2"/>
  <c r="AW2"/>
  <c r="AV2"/>
  <c r="AU2"/>
  <c r="AT2"/>
  <c r="AS2"/>
  <c r="AR2"/>
  <c r="AQ2"/>
  <c r="AP2"/>
  <c r="AO2"/>
  <c r="AN2"/>
  <c r="AM2"/>
  <c r="AL2"/>
  <c r="Z3" i="15"/>
  <c r="AA3"/>
  <c r="AB3"/>
  <c r="AC3"/>
  <c r="AD3"/>
  <c r="AE3"/>
  <c r="AF3"/>
  <c r="AG3"/>
  <c r="AH3"/>
  <c r="AI3"/>
  <c r="AJ3"/>
  <c r="AK3"/>
  <c r="AL3"/>
  <c r="Z4"/>
  <c r="AA4"/>
  <c r="AB4"/>
  <c r="AC4"/>
  <c r="AD4"/>
  <c r="AE4"/>
  <c r="AF4"/>
  <c r="AG4"/>
  <c r="AH4"/>
  <c r="AI4"/>
  <c r="AJ4"/>
  <c r="AK4"/>
  <c r="AL4"/>
  <c r="Z5"/>
  <c r="AA5"/>
  <c r="AB5"/>
  <c r="AC5"/>
  <c r="AD5"/>
  <c r="AE5"/>
  <c r="AF5"/>
  <c r="AG5"/>
  <c r="AH5"/>
  <c r="AI5"/>
  <c r="AJ5"/>
  <c r="AK5"/>
  <c r="AL5"/>
  <c r="Z6"/>
  <c r="AA6"/>
  <c r="AB6"/>
  <c r="AC6"/>
  <c r="AD6"/>
  <c r="AE6"/>
  <c r="AF6"/>
  <c r="AG6"/>
  <c r="AH6"/>
  <c r="AI6"/>
  <c r="AJ6"/>
  <c r="AK6"/>
  <c r="AL6"/>
  <c r="Z7"/>
  <c r="AA7"/>
  <c r="AB7"/>
  <c r="AC7"/>
  <c r="AD7"/>
  <c r="AE7"/>
  <c r="AF7"/>
  <c r="AG7"/>
  <c r="AH7"/>
  <c r="AI7"/>
  <c r="AJ7"/>
  <c r="AK7"/>
  <c r="AL7"/>
  <c r="Z8"/>
  <c r="AA8"/>
  <c r="AB8"/>
  <c r="AC8"/>
  <c r="AD8"/>
  <c r="AE8"/>
  <c r="AF8"/>
  <c r="AG8"/>
  <c r="AH8"/>
  <c r="AI8"/>
  <c r="AJ8"/>
  <c r="AK8"/>
  <c r="AL8"/>
  <c r="Z9"/>
  <c r="AA9"/>
  <c r="AB9"/>
  <c r="AC9"/>
  <c r="AD9"/>
  <c r="AE9"/>
  <c r="AF9"/>
  <c r="AG9"/>
  <c r="AH9"/>
  <c r="AI9"/>
  <c r="AJ9"/>
  <c r="AK9"/>
  <c r="AL9"/>
  <c r="Z10"/>
  <c r="AA10"/>
  <c r="AB10"/>
  <c r="AC10"/>
  <c r="AD10"/>
  <c r="AE10"/>
  <c r="AF10"/>
  <c r="AG10"/>
  <c r="AH10"/>
  <c r="AI10"/>
  <c r="AJ10"/>
  <c r="AK10"/>
  <c r="AL10"/>
  <c r="Z11"/>
  <c r="AA11"/>
  <c r="AB11"/>
  <c r="AC11"/>
  <c r="AD11"/>
  <c r="AE11"/>
  <c r="AF11"/>
  <c r="AG11"/>
  <c r="AH11"/>
  <c r="AI11"/>
  <c r="AJ11"/>
  <c r="AK11"/>
  <c r="AL11"/>
  <c r="Z12"/>
  <c r="AA12"/>
  <c r="AB12"/>
  <c r="AC12"/>
  <c r="AD12"/>
  <c r="AE12"/>
  <c r="AF12"/>
  <c r="AG12"/>
  <c r="AH12"/>
  <c r="AI12"/>
  <c r="AJ12"/>
  <c r="AK12"/>
  <c r="AL12"/>
  <c r="Z13"/>
  <c r="AA13"/>
  <c r="AB13"/>
  <c r="AC13"/>
  <c r="AD13"/>
  <c r="AE13"/>
  <c r="AF13"/>
  <c r="AG13"/>
  <c r="AH13"/>
  <c r="AI13"/>
  <c r="AJ13"/>
  <c r="AK13"/>
  <c r="AL13"/>
  <c r="Z14"/>
  <c r="AA14"/>
  <c r="AB14"/>
  <c r="AC14"/>
  <c r="AD14"/>
  <c r="AE14"/>
  <c r="AF14"/>
  <c r="AG14"/>
  <c r="AH14"/>
  <c r="AI14"/>
  <c r="AJ14"/>
  <c r="AK14"/>
  <c r="AL14"/>
  <c r="AA2"/>
  <c r="AB2"/>
  <c r="AC2"/>
  <c r="AD2"/>
  <c r="AE2"/>
  <c r="AF2"/>
  <c r="AG2"/>
  <c r="AH2"/>
  <c r="AI2"/>
  <c r="AJ2"/>
  <c r="AK2"/>
  <c r="AL2"/>
  <c r="Z2"/>
  <c r="B3" i="12" l="1"/>
  <c r="B2"/>
  <c r="B3" i="10"/>
  <c r="B2"/>
  <c r="B3" i="8"/>
  <c r="B2"/>
  <c r="B3" i="5"/>
  <c r="B2"/>
  <c r="B17" i="13"/>
  <c r="B1" i="12"/>
  <c r="B1" i="10"/>
  <c r="B1" i="8"/>
</calcChain>
</file>

<file path=xl/sharedStrings.xml><?xml version="1.0" encoding="utf-8"?>
<sst xmlns="http://schemas.openxmlformats.org/spreadsheetml/2006/main" count="596" uniqueCount="285">
  <si>
    <t>Experiència professional</t>
  </si>
  <si>
    <t>Categoria</t>
  </si>
  <si>
    <t>Grup de Classificació</t>
  </si>
  <si>
    <t>A1</t>
  </si>
  <si>
    <t>A2</t>
  </si>
  <si>
    <t>B</t>
  </si>
  <si>
    <t>Funcions realitzades</t>
  </si>
  <si>
    <t>Nom</t>
  </si>
  <si>
    <t>Primer cognom</t>
  </si>
  <si>
    <t>Segon cognom</t>
  </si>
  <si>
    <t>DNI</t>
  </si>
  <si>
    <t>Edat</t>
  </si>
  <si>
    <t>Entitat Organitzadora</t>
  </si>
  <si>
    <t>Certificat</t>
  </si>
  <si>
    <t>Hores del curs</t>
  </si>
  <si>
    <t>Formació</t>
  </si>
  <si>
    <t>Assistència</t>
  </si>
  <si>
    <t>Aprofitament</t>
  </si>
  <si>
    <t>Hores</t>
  </si>
  <si>
    <t>Més de 60 h.</t>
  </si>
  <si>
    <t>Més de 30 h.</t>
  </si>
  <si>
    <t>Menys de 30 h.</t>
  </si>
  <si>
    <t>Més de 100 h.</t>
  </si>
  <si>
    <t>Més de 250 h.</t>
  </si>
  <si>
    <t>A partir de 21 h.</t>
  </si>
  <si>
    <t>Fins a 20 h.</t>
  </si>
  <si>
    <t>Coef. Dies</t>
  </si>
  <si>
    <t>Cat. Tècnic/a superior</t>
  </si>
  <si>
    <t>Cat. Tècnic/a mitja</t>
  </si>
  <si>
    <t>Cat. Oficial</t>
  </si>
  <si>
    <t>Cat. Administratiu/va</t>
  </si>
  <si>
    <t>Cat. Aux. Administratiu/va</t>
  </si>
  <si>
    <t>Cat. Peo</t>
  </si>
  <si>
    <t>G.C. A1</t>
  </si>
  <si>
    <t>G.C. A2</t>
  </si>
  <si>
    <t>G.C. C1</t>
  </si>
  <si>
    <t>G.C. C2</t>
  </si>
  <si>
    <t>G.C. AP</t>
  </si>
  <si>
    <t>Tipus
certificat</t>
  </si>
  <si>
    <t>Titulació</t>
  </si>
  <si>
    <t>Doctorat</t>
  </si>
  <si>
    <t>Diploma d'estudis avançat (DEA)</t>
  </si>
  <si>
    <t>Master o mestratge (60 crèdits)</t>
  </si>
  <si>
    <t>Master o mestratge (90 crèdits)</t>
  </si>
  <si>
    <t>Diploma de postgrau</t>
  </si>
  <si>
    <t>Segona titulació universitària.</t>
  </si>
  <si>
    <t>Titulació universitaria no requisit d'accés</t>
  </si>
  <si>
    <t>Tipus</t>
  </si>
  <si>
    <t>Àmbit</t>
  </si>
  <si>
    <t>Coneixement acreditat de català nivell D (C2) de la Junta Permanent del Català o equivalent</t>
  </si>
  <si>
    <t>ACTIC</t>
  </si>
  <si>
    <t>Nivell avançat</t>
  </si>
  <si>
    <t>Nivell mitjà</t>
  </si>
  <si>
    <t>Nivell bàsic</t>
  </si>
  <si>
    <t>formador</t>
  </si>
  <si>
    <t>Acció formativa</t>
  </si>
  <si>
    <t>Tutoria pràcticum</t>
  </si>
  <si>
    <t>Dades identificatives</t>
  </si>
  <si>
    <t>Denominació de la plaça:</t>
  </si>
  <si>
    <t>Opcions</t>
  </si>
  <si>
    <t>SI</t>
  </si>
  <si>
    <t>NO</t>
  </si>
  <si>
    <t>Ens Depenent</t>
  </si>
  <si>
    <t>tipus procés</t>
  </si>
  <si>
    <t>Concurs de mèrits</t>
  </si>
  <si>
    <t>Concurs-oposició</t>
  </si>
  <si>
    <t>Experiència</t>
  </si>
  <si>
    <t>PMAXEXP</t>
  </si>
  <si>
    <t>PMAXFORM</t>
  </si>
  <si>
    <t>Tècnica</t>
  </si>
  <si>
    <t>Gestió</t>
  </si>
  <si>
    <t>Administrativa</t>
  </si>
  <si>
    <t>Auxiliar</t>
  </si>
  <si>
    <t>Subalterna</t>
  </si>
  <si>
    <t>SUBESCALA TÈCNICA D'ADMINISTRACIÓ ESPECIAL:</t>
  </si>
  <si>
    <t>Grup A1</t>
  </si>
  <si>
    <t>Grup A2</t>
  </si>
  <si>
    <t>Grup C1</t>
  </si>
  <si>
    <t>Grup C2</t>
  </si>
  <si>
    <t xml:space="preserve"> A.P.</t>
  </si>
  <si>
    <t>Categoria titulats superiors</t>
  </si>
  <si>
    <t>Categoria Tècnics de grau mitjà</t>
  </si>
  <si>
    <t>Categoria Tècnic auxiliar</t>
  </si>
  <si>
    <t>Categoria Auxiliar tècnic</t>
  </si>
  <si>
    <t>SUBESCALA DE SERVEIS ESPECIALS</t>
  </si>
  <si>
    <t>A1/A2/C1/C2</t>
  </si>
  <si>
    <t>SUBESCALES D'ADMINISTRACIÓ GENERAL:</t>
  </si>
  <si>
    <t>Consell Comarcal de la Selva</t>
  </si>
  <si>
    <t>classe superior</t>
  </si>
  <si>
    <t>classe auxilar</t>
  </si>
  <si>
    <t>classe mitja</t>
  </si>
  <si>
    <t>C1</t>
  </si>
  <si>
    <t>C2</t>
  </si>
  <si>
    <t>Escala</t>
  </si>
  <si>
    <t>General</t>
  </si>
  <si>
    <t>Especial</t>
  </si>
  <si>
    <t>Subescala</t>
  </si>
  <si>
    <t>Administració General</t>
  </si>
  <si>
    <t>Tècnica Adm. Especial</t>
  </si>
  <si>
    <t>Serveis Especials</t>
  </si>
  <si>
    <t>Aux. Tècnic</t>
  </si>
  <si>
    <t>Tècnic Aux.</t>
  </si>
  <si>
    <t>Tècnic grau mitjà</t>
  </si>
  <si>
    <t>Titulats Superior</t>
  </si>
  <si>
    <t>Auxiliar tècnic</t>
  </si>
  <si>
    <t>Grup</t>
  </si>
  <si>
    <t>Cat.</t>
  </si>
  <si>
    <t>ID</t>
  </si>
  <si>
    <t>CM01</t>
  </si>
  <si>
    <t>CM02</t>
  </si>
  <si>
    <t>CM03</t>
  </si>
  <si>
    <t>CM12</t>
  </si>
  <si>
    <t>CM13</t>
  </si>
  <si>
    <t>CM14</t>
  </si>
  <si>
    <t>CM11</t>
  </si>
  <si>
    <t>CM15</t>
  </si>
  <si>
    <t>CM16</t>
  </si>
  <si>
    <t>CM17</t>
  </si>
  <si>
    <t>CM18</t>
  </si>
  <si>
    <t>CM19</t>
  </si>
  <si>
    <t>CO01</t>
  </si>
  <si>
    <t>CO02</t>
  </si>
  <si>
    <t>CO03</t>
  </si>
  <si>
    <t>CO04</t>
  </si>
  <si>
    <t>CO05</t>
  </si>
  <si>
    <t>CO06</t>
  </si>
  <si>
    <t>CO07</t>
  </si>
  <si>
    <t>CO08</t>
  </si>
  <si>
    <t>CO09</t>
  </si>
  <si>
    <t>CO10</t>
  </si>
  <si>
    <t>CO11</t>
  </si>
  <si>
    <t>CO12</t>
  </si>
  <si>
    <t>CO13</t>
  </si>
  <si>
    <t>CO14</t>
  </si>
  <si>
    <t>CM05</t>
  </si>
  <si>
    <t>CM06</t>
  </si>
  <si>
    <t>CM07</t>
  </si>
  <si>
    <t>CM08</t>
  </si>
  <si>
    <t>CM09</t>
  </si>
  <si>
    <t>CM10</t>
  </si>
  <si>
    <t>Escala d’administració general. Subescala auxiliar. Grup C2</t>
  </si>
  <si>
    <t>Escala d’administració general. Subescala administrativa. Grup C1</t>
  </si>
  <si>
    <t>Escala d’administració especial. Subescala de serveis especials. Classe: comeses especials. Grup C1</t>
  </si>
  <si>
    <t>Escala d’administració especial. Subescala de serveis especials. Classe: comeses especials. Grup A2</t>
  </si>
  <si>
    <t>Escala d’administració especial. Subescala de serveis especials. Classe: comeses especials. Grup A1</t>
  </si>
  <si>
    <t>Escala d’administració especial. Subescala tècnica. Classe: superior. Grup A1</t>
  </si>
  <si>
    <t>Escala d’administració especial. Subescala tècnica. Classe: mitja. Grup A2</t>
  </si>
  <si>
    <t>Escala d’administració especial. Subescala tècnica. Classe: auxiliar. Grup C1</t>
  </si>
  <si>
    <t>Procés</t>
  </si>
  <si>
    <t>CM-01</t>
  </si>
  <si>
    <t>Funció</t>
  </si>
  <si>
    <t>Auxiliar administratiu/iva de gestió tributària</t>
  </si>
  <si>
    <t>Administratiu/iva de gestió</t>
  </si>
  <si>
    <t>CM-02</t>
  </si>
  <si>
    <t>Administratiu/iva de gestió tributària</t>
  </si>
  <si>
    <t>CM-03</t>
  </si>
  <si>
    <t>Administratiu/iva de gestió cadastral</t>
  </si>
  <si>
    <t>CM-04</t>
  </si>
  <si>
    <t>Tècnic/a d’atenció a les persones</t>
  </si>
  <si>
    <t>CM-05</t>
  </si>
  <si>
    <t>Tècnic/a de joventut</t>
  </si>
  <si>
    <t>CM-06</t>
  </si>
  <si>
    <t>Tècnic/a de promoció del territori</t>
  </si>
  <si>
    <t>CM-07</t>
  </si>
  <si>
    <t>Tècnic/a d’organització interna</t>
  </si>
  <si>
    <t>CM-08</t>
  </si>
  <si>
    <t>Tècnic/a de serveis a la ciutadania</t>
  </si>
  <si>
    <t>CM-09</t>
  </si>
  <si>
    <t>Tècnic/a d’ocupació</t>
  </si>
  <si>
    <t>CM-10</t>
  </si>
  <si>
    <t>Arquitecte/a</t>
  </si>
  <si>
    <t>CM-11</t>
  </si>
  <si>
    <t>Pedagog/a</t>
  </si>
  <si>
    <t>CM-12</t>
  </si>
  <si>
    <t>Psicòleg/oga</t>
  </si>
  <si>
    <t>CM-13</t>
  </si>
  <si>
    <t>Tècnic/a de desenvolupament de projectes</t>
  </si>
  <si>
    <t>CM-14</t>
  </si>
  <si>
    <t>Educador/a social</t>
  </si>
  <si>
    <t>CM-15</t>
  </si>
  <si>
    <t>enginyer/a tècnic/a</t>
  </si>
  <si>
    <t>CM-16</t>
  </si>
  <si>
    <t>Tècnic/a de medi ambient</t>
  </si>
  <si>
    <t>CM-17</t>
  </si>
  <si>
    <t>Treballador/a social</t>
  </si>
  <si>
    <t>CM-18</t>
  </si>
  <si>
    <t>Tècnic/a informàtic/a i telecomunicacions</t>
  </si>
  <si>
    <t>CM-19</t>
  </si>
  <si>
    <t>CO-01</t>
  </si>
  <si>
    <t>CO-02</t>
  </si>
  <si>
    <t>CO-03</t>
  </si>
  <si>
    <t>CO-04</t>
  </si>
  <si>
    <t>CO-05</t>
  </si>
  <si>
    <t>Tècnic/a de gestió tributària</t>
  </si>
  <si>
    <t>CO-06</t>
  </si>
  <si>
    <t>CO-07</t>
  </si>
  <si>
    <t>Tècnic/a d’arxiu i gestió documental</t>
  </si>
  <si>
    <t>CO-08</t>
  </si>
  <si>
    <t>Tècnic/a de territori i sostenibilitat</t>
  </si>
  <si>
    <t>CO-09</t>
  </si>
  <si>
    <t>CO-10</t>
  </si>
  <si>
    <t>Enginyer/a tècnic/a</t>
  </si>
  <si>
    <t>CO-11</t>
  </si>
  <si>
    <t>CO-12</t>
  </si>
  <si>
    <t>CO-13</t>
  </si>
  <si>
    <t>Tècnic/a desenvolupament de projectes</t>
  </si>
  <si>
    <t>Posició</t>
  </si>
  <si>
    <t>CM-01. Concurs de mèrits. Auxiliar administratiu/iva de gestió tributària</t>
  </si>
  <si>
    <t>CM-02. Concurs de mèrits. Administratiu/iva de gestió</t>
  </si>
  <si>
    <t>CM-03. Concurs de mèrits. Administratiu/iva de gestió tributària</t>
  </si>
  <si>
    <t>CM-04. Concurs de mèrits. Administratiu/iva de gestió cadastral</t>
  </si>
  <si>
    <t>CM-05. Concurs de mèrits. Tècnic/a d’atenció a les persones</t>
  </si>
  <si>
    <t>CM-06. Concurs de mèrits. Tècnic/a de joventut</t>
  </si>
  <si>
    <t>CM-07. Concurs de mèrits. Tècnic/a de promoció del territori</t>
  </si>
  <si>
    <t>CM-08. Concurs de mèrits. Tècnic/a d’organització interna</t>
  </si>
  <si>
    <t>CM-09. Concurs de mèrits. Tècnic/a de serveis a la ciutadania</t>
  </si>
  <si>
    <t>CM-10. Concurs de mèrits. Tècnic/a d’ocupació</t>
  </si>
  <si>
    <t>CM-11. Concurs de mèrits. Arquitecte/a</t>
  </si>
  <si>
    <t>CM-12. Concurs de mèrits. Pedagog/a</t>
  </si>
  <si>
    <t>CM-13. Concurs de mèrits. Psicòleg/oga</t>
  </si>
  <si>
    <t>CM-14. Concurs de mèrits. Tècnic/a de desenvolupament de projectes</t>
  </si>
  <si>
    <t>CM-15. Concurs de mèrits. Educador/a social</t>
  </si>
  <si>
    <t>CM-16. Concurs de mèrits. enginyer/a tècnic/a</t>
  </si>
  <si>
    <t>CM-17. Concurs de mèrits. Tècnic/a de medi ambient</t>
  </si>
  <si>
    <t>CM-18. Concurs de mèrits. Treballador/a social</t>
  </si>
  <si>
    <t>CM-19. Concurs de mèrits. Tècnic/a informàtic/a i telecomunicacions</t>
  </si>
  <si>
    <t>CO-01. Concurs-oposició. Administratiu/iva de gestió</t>
  </si>
  <si>
    <t>CO-02. Concurs-oposició. Administratiu/iva de gestió tributària</t>
  </si>
  <si>
    <t>CO-03. Concurs-oposició. Tècnic/a de joventut</t>
  </si>
  <si>
    <t>CO-04. Concurs-oposició. Tècnic/a de serveis a la ciutadania</t>
  </si>
  <si>
    <t>CO-05. Concurs-oposició. Tècnic/a de serveis a la ciutadania</t>
  </si>
  <si>
    <t>CO-06. Concurs-oposició. Tècnic/a de gestió tributària</t>
  </si>
  <si>
    <t>CO-07. Concurs-oposició. Psicòleg/oga</t>
  </si>
  <si>
    <t>CO-08. Concurs-oposició. Tècnic/a d’arxiu i gestió documental</t>
  </si>
  <si>
    <t>CO-09. Concurs-oposició. Tècnic/a de territori i sostenibilitat</t>
  </si>
  <si>
    <t>CO-10. Concurs-oposició. Educador/a social</t>
  </si>
  <si>
    <t>CO-11. Concurs-oposició. Enginyer/a tècnic/a</t>
  </si>
  <si>
    <t>CO-12. Concurs-oposició. Tècnic/a de medi ambient</t>
  </si>
  <si>
    <t>CO-13. Concurs-oposició. Treballador/a social</t>
  </si>
  <si>
    <t>nomproces</t>
  </si>
  <si>
    <t>tipus</t>
  </si>
  <si>
    <t>Esc. admin. Gen. SubEsc. administrativa.  C1</t>
  </si>
  <si>
    <t>Esc. admin. Gen. SubEsc. auxiliar.  C2</t>
  </si>
  <si>
    <t>Esc. admin. Esp. SubEsc. tècnica. Classe: superior.  A1</t>
  </si>
  <si>
    <t>Esc. admin. Esp. SubEsc. tècnica. Classe: mitja.  A2</t>
  </si>
  <si>
    <t>Esc. admin. Esp. SubEsc. tècnica. Classe: auxiliar.  C1</t>
  </si>
  <si>
    <t>Esc. admin. Esp. SubEsc. de serveis Esp. Classe: comeses Esp.  A1</t>
  </si>
  <si>
    <t>Esc. admin. Esp. SubEsc. de serveis Esp. Classe: comeses Esp.  A2</t>
  </si>
  <si>
    <t>Esc. admin. Esp. SubEsc. de serveis Esp. Classe: comeses Esp.  C1</t>
  </si>
  <si>
    <t>Ens14</t>
  </si>
  <si>
    <t>Consorci Mediambiental de la Selva</t>
  </si>
  <si>
    <t>Consorci de Benestar Social de la Selva</t>
  </si>
  <si>
    <t>Esc. admin. Gen. SubEsc. administrativa.  A1</t>
  </si>
  <si>
    <t>Esc. admin. Gen. SubEsc. administrativa.  A2</t>
  </si>
  <si>
    <t>CM-20.2</t>
  </si>
  <si>
    <t>CM-20.1. Concurs de mèrits. Tècnic/a desenvolupament de projectes</t>
  </si>
  <si>
    <t>CM-20.1</t>
  </si>
  <si>
    <t>Cal emplenar les cel·les  de color verd</t>
  </si>
  <si>
    <t>CM-20</t>
  </si>
  <si>
    <t>CM-21</t>
  </si>
  <si>
    <t>CM-22</t>
  </si>
  <si>
    <t>CM-23</t>
  </si>
  <si>
    <t>Operari/a de neteja</t>
  </si>
  <si>
    <t>Auxiliar del CAAS</t>
  </si>
  <si>
    <t>Operari/a de manteniment</t>
  </si>
  <si>
    <t>Responsable xarxa de senderisme</t>
  </si>
  <si>
    <t>Laboral. C2</t>
  </si>
  <si>
    <t>Laboral. C1</t>
  </si>
  <si>
    <t>Laboral. A.P.</t>
  </si>
  <si>
    <t>Laboral</t>
  </si>
  <si>
    <t>A.P.</t>
  </si>
  <si>
    <t>Data de naixement</t>
  </si>
  <si>
    <t>Correu electrònic avís de notificació</t>
  </si>
  <si>
    <t>Telèfon mòbil avís de notificació</t>
  </si>
  <si>
    <t>Altra administració</t>
  </si>
  <si>
    <t>Data inici
dd/mm/aa</t>
  </si>
  <si>
    <t>Data fi
dd/mm/aa</t>
  </si>
  <si>
    <t>Coneixements d'ACTIC (titulació oficial). Indiqueu el nivell més elevat obtingut</t>
  </si>
  <si>
    <t>Administració pública
/empresa privada/ autònom</t>
  </si>
  <si>
    <t>Lloc de treball</t>
  </si>
  <si>
    <t>Categoria / G.C 
(veure observacions)</t>
  </si>
  <si>
    <t>Observacions: Categoria (règim jurídic laboral): tècnic/a superior, tècnic/a mitjà / G.C. (règim jurídic funcionarial. Grup Classificació: A1, A2, B)</t>
  </si>
  <si>
    <t>Nom del curs que tinguin relació amb les funcions del lloc de treball a cobrir</t>
  </si>
  <si>
    <t>Nom de la titulació
 (Titulacions universitàries addicionals diferents a les presentades com a requisit d’accés (llicenciatures, graus, diplomatures, postgraus i/o màsters))</t>
  </si>
  <si>
    <t>Annex II (Experiència professional) i Annex III (Formació)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</si>
</sst>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center"/>
      <protection hidden="1"/>
    </xf>
    <xf numFmtId="0" fontId="4" fillId="0" borderId="7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0" borderId="6" xfId="0" applyFont="1" applyBorder="1" applyProtection="1">
      <protection hidden="1"/>
    </xf>
    <xf numFmtId="14" fontId="4" fillId="0" borderId="0" xfId="0" applyNumberFormat="1" applyFont="1" applyProtection="1">
      <protection hidden="1"/>
    </xf>
    <xf numFmtId="0" fontId="4" fillId="0" borderId="8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top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 applyProtection="1">
      <alignment vertical="top" wrapText="1"/>
      <protection locked="0" hidden="1"/>
    </xf>
    <xf numFmtId="0" fontId="2" fillId="0" borderId="1" xfId="0" applyFont="1" applyBorder="1" applyAlignment="1" applyProtection="1">
      <alignment horizontal="center" vertical="top" wrapText="1"/>
      <protection locked="0" hidden="1"/>
    </xf>
    <xf numFmtId="14" fontId="2" fillId="0" borderId="1" xfId="0" applyNumberFormat="1" applyFont="1" applyBorder="1" applyAlignment="1" applyProtection="1">
      <alignment horizontal="center" vertical="top" wrapText="1"/>
      <protection locked="0" hidden="1"/>
    </xf>
    <xf numFmtId="0" fontId="2" fillId="0" borderId="0" xfId="0" applyFont="1" applyAlignment="1" applyProtection="1">
      <alignment vertical="top"/>
      <protection hidden="1"/>
    </xf>
    <xf numFmtId="14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1" xfId="0" applyFont="1" applyBorder="1" applyAlignment="1" applyProtection="1">
      <alignment vertical="top"/>
      <protection locked="0" hidden="1"/>
    </xf>
    <xf numFmtId="0" fontId="4" fillId="0" borderId="9" xfId="0" applyFont="1" applyBorder="1" applyProtection="1">
      <protection hidden="1"/>
    </xf>
    <xf numFmtId="0" fontId="4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/>
    <xf numFmtId="0" fontId="0" fillId="3" borderId="0" xfId="0" applyFill="1"/>
    <xf numFmtId="0" fontId="0" fillId="4" borderId="0" xfId="0" applyFill="1"/>
    <xf numFmtId="0" fontId="7" fillId="3" borderId="11" xfId="0" applyFont="1" applyFill="1" applyBorder="1"/>
    <xf numFmtId="0" fontId="7" fillId="3" borderId="0" xfId="0" applyFont="1" applyFill="1" applyAlignment="1">
      <alignment horizontal="center"/>
    </xf>
    <xf numFmtId="0" fontId="7" fillId="4" borderId="11" xfId="0" applyFont="1" applyFill="1" applyBorder="1"/>
    <xf numFmtId="0" fontId="7" fillId="4" borderId="0" xfId="0" applyFont="1" applyFill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left"/>
    </xf>
    <xf numFmtId="0" fontId="4" fillId="3" borderId="7" xfId="0" applyFont="1" applyFill="1" applyBorder="1" applyProtection="1">
      <protection locked="0" hidden="1"/>
    </xf>
    <xf numFmtId="14" fontId="4" fillId="3" borderId="7" xfId="0" applyNumberFormat="1" applyFont="1" applyFill="1" applyBorder="1" applyAlignment="1" applyProtection="1">
      <alignment horizontal="left"/>
      <protection locked="0" hidden="1"/>
    </xf>
    <xf numFmtId="0" fontId="6" fillId="3" borderId="7" xfId="1" applyFont="1" applyFill="1" applyBorder="1" applyAlignment="1" applyProtection="1">
      <protection locked="0" hidden="1"/>
    </xf>
    <xf numFmtId="0" fontId="4" fillId="3" borderId="7" xfId="0" applyFont="1" applyFill="1" applyBorder="1" applyAlignment="1" applyProtection="1">
      <alignment horizontal="left"/>
      <protection locked="0" hidden="1"/>
    </xf>
    <xf numFmtId="0" fontId="0" fillId="8" borderId="0" xfId="0" applyFill="1"/>
    <xf numFmtId="0" fontId="0" fillId="0" borderId="0" xfId="0"/>
    <xf numFmtId="0" fontId="0" fillId="3" borderId="0" xfId="0" applyFill="1"/>
    <xf numFmtId="0" fontId="7" fillId="3" borderId="11" xfId="0" applyFont="1" applyFill="1" applyBorder="1"/>
    <xf numFmtId="0" fontId="7" fillId="3" borderId="0" xfId="0" applyFont="1" applyFill="1" applyAlignment="1">
      <alignment horizontal="center"/>
    </xf>
    <xf numFmtId="0" fontId="7" fillId="4" borderId="11" xfId="0" applyFont="1" applyFill="1" applyBorder="1"/>
    <xf numFmtId="0" fontId="7" fillId="4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top" wrapText="1"/>
      <protection locked="0" hidden="1"/>
    </xf>
    <xf numFmtId="0" fontId="2" fillId="0" borderId="1" xfId="0" applyFont="1" applyBorder="1" applyAlignment="1" applyProtection="1">
      <alignment horizontal="center" vertical="top" wrapText="1"/>
      <protection locked="0" hidden="1"/>
    </xf>
    <xf numFmtId="0" fontId="0" fillId="4" borderId="0" xfId="0" applyFill="1"/>
    <xf numFmtId="0" fontId="0" fillId="0" borderId="0" xfId="0" applyAlignment="1">
      <alignment horizontal="left"/>
    </xf>
    <xf numFmtId="0" fontId="2" fillId="0" borderId="1" xfId="0" applyFont="1" applyBorder="1" applyProtection="1">
      <protection hidden="1"/>
    </xf>
    <xf numFmtId="0" fontId="10" fillId="0" borderId="0" xfId="0" applyFont="1"/>
    <xf numFmtId="0" fontId="11" fillId="0" borderId="0" xfId="0" applyFont="1" applyProtection="1">
      <protection hidden="1"/>
    </xf>
    <xf numFmtId="14" fontId="11" fillId="0" borderId="0" xfId="0" applyNumberFormat="1" applyFont="1" applyAlignment="1" applyProtection="1">
      <alignment horizontal="center"/>
      <protection hidden="1"/>
    </xf>
    <xf numFmtId="0" fontId="11" fillId="0" borderId="0" xfId="0" applyFont="1" applyAlignment="1" applyProtection="1">
      <alignment wrapText="1"/>
      <protection hidden="1"/>
    </xf>
    <xf numFmtId="0" fontId="4" fillId="3" borderId="8" xfId="0" applyFont="1" applyFill="1" applyBorder="1" applyAlignment="1" applyProtection="1">
      <alignment horizontal="left" vertical="center" wrapText="1"/>
      <protection locked="0" hidden="1"/>
    </xf>
    <xf numFmtId="0" fontId="4" fillId="3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9" xfId="0" applyFont="1" applyFill="1" applyBorder="1" applyAlignment="1" applyProtection="1">
      <alignment horizontal="left" vertical="center" wrapText="1"/>
      <protection locked="0"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left"/>
      <protection hidden="1"/>
    </xf>
    <xf numFmtId="0" fontId="9" fillId="9" borderId="2" xfId="0" applyFont="1" applyFill="1" applyBorder="1" applyAlignment="1" applyProtection="1">
      <alignment horizontal="center"/>
      <protection hidden="1"/>
    </xf>
    <xf numFmtId="0" fontId="9" fillId="9" borderId="3" xfId="0" applyFont="1" applyFill="1" applyBorder="1" applyAlignment="1" applyProtection="1">
      <alignment horizontal="center"/>
      <protection hidden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3"/>
  <sheetViews>
    <sheetView tabSelected="1" zoomScaleNormal="100" workbookViewId="0">
      <selection activeCell="D19" sqref="D19"/>
    </sheetView>
  </sheetViews>
  <sheetFormatPr baseColWidth="10" defaultColWidth="11.5546875" defaultRowHeight="13.8"/>
  <cols>
    <col min="1" max="1" width="42.6640625" style="11" customWidth="1"/>
    <col min="2" max="2" width="37.109375" style="11" customWidth="1"/>
    <col min="3" max="3" width="9.44140625" style="11" customWidth="1"/>
    <col min="4" max="4" width="44.109375" style="11" bestFit="1" customWidth="1"/>
    <col min="5" max="5" width="10.6640625" style="11" customWidth="1"/>
    <col min="6" max="16384" width="11.5546875" style="11"/>
  </cols>
  <sheetData>
    <row r="2" spans="1:5">
      <c r="A2" s="67" t="s">
        <v>284</v>
      </c>
      <c r="B2" s="68"/>
      <c r="C2" s="68"/>
      <c r="D2" s="68"/>
      <c r="E2" s="69"/>
    </row>
    <row r="3" spans="1:5">
      <c r="A3" s="13"/>
      <c r="B3" s="13"/>
    </row>
    <row r="4" spans="1:5">
      <c r="A4" s="13"/>
      <c r="B4" s="13"/>
    </row>
    <row r="5" spans="1:5">
      <c r="A5" s="70" t="s">
        <v>58</v>
      </c>
      <c r="B5" s="71"/>
      <c r="C5" s="71"/>
      <c r="D5" s="71"/>
      <c r="E5" s="72"/>
    </row>
    <row r="6" spans="1:5" ht="40.200000000000003" customHeight="1">
      <c r="A6" s="64"/>
      <c r="B6" s="65"/>
      <c r="C6" s="65"/>
      <c r="D6" s="65"/>
      <c r="E6" s="66"/>
    </row>
    <row r="7" spans="1:5">
      <c r="A7" s="31"/>
      <c r="B7" s="31"/>
      <c r="C7" s="31"/>
      <c r="D7" s="31"/>
      <c r="E7" s="31"/>
    </row>
    <row r="9" spans="1:5">
      <c r="A9" s="14" t="s">
        <v>57</v>
      </c>
      <c r="B9" s="15"/>
    </row>
    <row r="10" spans="1:5">
      <c r="A10" s="16"/>
      <c r="B10" s="10"/>
    </row>
    <row r="11" spans="1:5">
      <c r="A11" s="16" t="s">
        <v>7</v>
      </c>
      <c r="B11" s="43"/>
    </row>
    <row r="12" spans="1:5">
      <c r="A12" s="16" t="s">
        <v>8</v>
      </c>
      <c r="B12" s="43"/>
    </row>
    <row r="13" spans="1:5">
      <c r="A13" s="16" t="s">
        <v>9</v>
      </c>
      <c r="B13" s="43"/>
    </row>
    <row r="14" spans="1:5">
      <c r="A14" s="16"/>
      <c r="B14" s="10"/>
    </row>
    <row r="15" spans="1:5">
      <c r="A15" s="16" t="s">
        <v>10</v>
      </c>
      <c r="B15" s="43"/>
    </row>
    <row r="16" spans="1:5">
      <c r="A16" s="16" t="s">
        <v>271</v>
      </c>
      <c r="B16" s="44"/>
    </row>
    <row r="17" spans="1:3">
      <c r="A17" s="16" t="s">
        <v>11</v>
      </c>
      <c r="B17" s="12" t="str">
        <f ca="1">IF(B16="","",DATEDIF(B16,TODAY(),"y")&amp;" anys")</f>
        <v/>
      </c>
      <c r="C17" s="17"/>
    </row>
    <row r="18" spans="1:3">
      <c r="A18" s="16"/>
      <c r="B18" s="10"/>
    </row>
    <row r="19" spans="1:3">
      <c r="A19" s="16" t="s">
        <v>272</v>
      </c>
      <c r="B19" s="45"/>
    </row>
    <row r="20" spans="1:3">
      <c r="A20" s="16" t="s">
        <v>273</v>
      </c>
      <c r="B20" s="46"/>
    </row>
    <row r="21" spans="1:3">
      <c r="A21" s="18"/>
      <c r="B21" s="30"/>
    </row>
    <row r="22" spans="1:3" ht="14.4" thickBot="1"/>
    <row r="23" spans="1:3" ht="18" thickBot="1">
      <c r="A23" s="73" t="s">
        <v>257</v>
      </c>
      <c r="B23" s="74"/>
    </row>
  </sheetData>
  <sheetProtection password="8A7C" sheet="1" objects="1" scenarios="1"/>
  <mergeCells count="4">
    <mergeCell ref="A6:E6"/>
    <mergeCell ref="A2:E2"/>
    <mergeCell ref="A5:E5"/>
    <mergeCell ref="A23:B23"/>
  </mergeCells>
  <pageMargins left="0.7" right="0.7" top="1.125" bottom="0.75" header="0.3" footer="0.3"/>
  <pageSetup paperSize="9" scale="91" orientation="landscape" horizontalDpi="300" verticalDpi="30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G34"/>
  <sheetViews>
    <sheetView zoomScale="70" zoomScaleNormal="70" workbookViewId="0">
      <selection activeCell="G6" sqref="G6"/>
    </sheetView>
  </sheetViews>
  <sheetFormatPr baseColWidth="10" defaultColWidth="11.44140625" defaultRowHeight="15.6"/>
  <cols>
    <col min="1" max="1" width="5.44140625" style="6" bestFit="1" customWidth="1"/>
    <col min="2" max="2" width="40.77734375" style="3" customWidth="1"/>
    <col min="3" max="3" width="43.5546875" style="3" customWidth="1"/>
    <col min="4" max="4" width="28" style="3" customWidth="1"/>
    <col min="5" max="6" width="13.5546875" style="2" customWidth="1"/>
    <col min="7" max="7" width="113.109375" style="8" customWidth="1"/>
    <col min="8" max="16384" width="11.44140625" style="3"/>
  </cols>
  <sheetData>
    <row r="1" spans="1:7" ht="20.25" customHeight="1">
      <c r="A1" s="4"/>
      <c r="B1" s="5" t="str">
        <f>"Annex II Experiència professional"</f>
        <v>Annex II Experiència professional</v>
      </c>
      <c r="C1" s="5"/>
      <c r="D1" s="5"/>
    </row>
    <row r="2" spans="1:7" ht="20.25" customHeight="1">
      <c r="B2" s="3" t="str">
        <f>"Nom i cognoms:           "&amp;'Dades Personals'!B12&amp;" "&amp;'Dades Personals'!B13&amp;", "&amp;'Dades Personals'!B11</f>
        <v xml:space="preserve">Nom i cognoms:            , </v>
      </c>
    </row>
    <row r="3" spans="1:7" ht="20.25" customHeight="1">
      <c r="B3" s="3" t="str">
        <f>"DNI/NIE/Passaport:     "&amp;'Dades Personals'!B15</f>
        <v xml:space="preserve">DNI/NIE/Passaport:     </v>
      </c>
    </row>
    <row r="5" spans="1:7" s="20" customFormat="1" ht="51" customHeight="1">
      <c r="A5" s="1"/>
      <c r="B5" s="1" t="s">
        <v>278</v>
      </c>
      <c r="C5" s="1" t="s">
        <v>279</v>
      </c>
      <c r="D5" s="1" t="s">
        <v>280</v>
      </c>
      <c r="E5" s="1" t="s">
        <v>275</v>
      </c>
      <c r="F5" s="1" t="s">
        <v>276</v>
      </c>
      <c r="G5" s="1" t="s">
        <v>6</v>
      </c>
    </row>
    <row r="6" spans="1:7" s="26" customFormat="1" ht="46.5" customHeight="1">
      <c r="A6" s="21">
        <v>1</v>
      </c>
      <c r="B6" s="22"/>
      <c r="C6" s="22"/>
      <c r="D6" s="22"/>
      <c r="E6" s="25"/>
      <c r="F6" s="25"/>
      <c r="G6" s="55"/>
    </row>
    <row r="7" spans="1:7" s="26" customFormat="1" ht="46.5" customHeight="1">
      <c r="A7" s="21">
        <v>2</v>
      </c>
      <c r="B7" s="22"/>
      <c r="C7" s="22"/>
      <c r="D7" s="22"/>
      <c r="E7" s="25"/>
      <c r="F7" s="25"/>
      <c r="G7" s="55"/>
    </row>
    <row r="8" spans="1:7" s="26" customFormat="1" ht="46.5" customHeight="1">
      <c r="A8" s="21">
        <v>3</v>
      </c>
      <c r="B8" s="22"/>
      <c r="C8" s="22"/>
      <c r="D8" s="22"/>
      <c r="E8" s="25"/>
      <c r="F8" s="25"/>
      <c r="G8" s="55"/>
    </row>
    <row r="9" spans="1:7" s="26" customFormat="1" ht="46.5" customHeight="1">
      <c r="A9" s="21">
        <v>4</v>
      </c>
      <c r="B9" s="22"/>
      <c r="C9" s="22"/>
      <c r="D9" s="22"/>
      <c r="E9" s="25"/>
      <c r="F9" s="25"/>
      <c r="G9" s="55"/>
    </row>
    <row r="10" spans="1:7" s="26" customFormat="1" ht="46.5" customHeight="1">
      <c r="A10" s="21">
        <v>5</v>
      </c>
      <c r="B10" s="22"/>
      <c r="C10" s="22"/>
      <c r="D10" s="22"/>
      <c r="E10" s="25"/>
      <c r="F10" s="25"/>
      <c r="G10" s="55"/>
    </row>
    <row r="11" spans="1:7" s="26" customFormat="1" ht="46.5" customHeight="1">
      <c r="A11" s="21">
        <v>6</v>
      </c>
      <c r="B11" s="22"/>
      <c r="C11" s="22"/>
      <c r="D11" s="22"/>
      <c r="E11" s="25"/>
      <c r="F11" s="25"/>
      <c r="G11" s="55"/>
    </row>
    <row r="12" spans="1:7" s="26" customFormat="1" ht="46.5" customHeight="1">
      <c r="A12" s="21">
        <v>7</v>
      </c>
      <c r="B12" s="22"/>
      <c r="C12" s="22"/>
      <c r="D12" s="22"/>
      <c r="E12" s="25"/>
      <c r="F12" s="25"/>
      <c r="G12" s="55"/>
    </row>
    <row r="13" spans="1:7" s="26" customFormat="1" ht="46.5" customHeight="1">
      <c r="A13" s="21">
        <v>8</v>
      </c>
      <c r="B13" s="22"/>
      <c r="C13" s="22"/>
      <c r="D13" s="22"/>
      <c r="E13" s="25"/>
      <c r="F13" s="25"/>
      <c r="G13" s="55"/>
    </row>
    <row r="14" spans="1:7" s="26" customFormat="1" ht="46.5" customHeight="1">
      <c r="A14" s="21">
        <v>9</v>
      </c>
      <c r="B14" s="22"/>
      <c r="C14" s="22"/>
      <c r="D14" s="22"/>
      <c r="E14" s="25"/>
      <c r="F14" s="25"/>
      <c r="G14" s="55"/>
    </row>
    <row r="15" spans="1:7" s="26" customFormat="1" ht="46.5" customHeight="1">
      <c r="A15" s="21">
        <v>10</v>
      </c>
      <c r="B15" s="22"/>
      <c r="C15" s="22"/>
      <c r="D15" s="22"/>
      <c r="E15" s="25"/>
      <c r="F15" s="25"/>
      <c r="G15" s="55"/>
    </row>
    <row r="16" spans="1:7" s="26" customFormat="1" ht="46.5" customHeight="1">
      <c r="A16" s="21">
        <v>11</v>
      </c>
      <c r="B16" s="22"/>
      <c r="C16" s="22"/>
      <c r="D16" s="22"/>
      <c r="E16" s="25"/>
      <c r="F16" s="25"/>
      <c r="G16" s="55"/>
    </row>
    <row r="17" spans="1:7" s="26" customFormat="1" ht="46.5" customHeight="1">
      <c r="A17" s="21">
        <v>12</v>
      </c>
      <c r="B17" s="22"/>
      <c r="C17" s="22"/>
      <c r="D17" s="22"/>
      <c r="E17" s="25"/>
      <c r="F17" s="25"/>
      <c r="G17" s="55"/>
    </row>
    <row r="18" spans="1:7" s="26" customFormat="1" ht="46.5" customHeight="1">
      <c r="A18" s="21">
        <v>13</v>
      </c>
      <c r="B18" s="22"/>
      <c r="C18" s="22"/>
      <c r="D18" s="22"/>
      <c r="E18" s="25"/>
      <c r="F18" s="25"/>
      <c r="G18" s="55"/>
    </row>
    <row r="19" spans="1:7" s="26" customFormat="1" ht="46.5" customHeight="1">
      <c r="A19" s="21">
        <v>14</v>
      </c>
      <c r="B19" s="22"/>
      <c r="C19" s="22"/>
      <c r="D19" s="22"/>
      <c r="E19" s="25"/>
      <c r="F19" s="25"/>
      <c r="G19" s="55"/>
    </row>
    <row r="20" spans="1:7" s="26" customFormat="1" ht="46.5" customHeight="1">
      <c r="A20" s="21">
        <v>15</v>
      </c>
      <c r="B20" s="22"/>
      <c r="C20" s="22"/>
      <c r="D20" s="22"/>
      <c r="E20" s="25"/>
      <c r="F20" s="25"/>
      <c r="G20" s="55"/>
    </row>
    <row r="21" spans="1:7">
      <c r="E21" s="27"/>
      <c r="F21" s="27"/>
    </row>
    <row r="22" spans="1:7" s="61" customFormat="1" ht="18">
      <c r="A22" s="60" t="s">
        <v>281</v>
      </c>
      <c r="E22" s="62"/>
      <c r="F22" s="62"/>
      <c r="G22" s="63"/>
    </row>
    <row r="23" spans="1:7">
      <c r="E23" s="27"/>
      <c r="F23" s="27"/>
    </row>
    <row r="24" spans="1:7">
      <c r="E24" s="27"/>
      <c r="F24" s="27"/>
    </row>
    <row r="25" spans="1:7">
      <c r="E25" s="27"/>
      <c r="F25" s="27"/>
    </row>
    <row r="26" spans="1:7">
      <c r="E26" s="27"/>
      <c r="F26" s="27"/>
    </row>
    <row r="27" spans="1:7">
      <c r="E27" s="27"/>
      <c r="F27" s="27"/>
    </row>
    <row r="28" spans="1:7">
      <c r="E28" s="27"/>
      <c r="F28" s="27"/>
    </row>
    <row r="29" spans="1:7">
      <c r="E29" s="27"/>
      <c r="F29" s="27"/>
    </row>
    <row r="30" spans="1:7">
      <c r="E30" s="27"/>
      <c r="F30" s="27"/>
    </row>
    <row r="31" spans="1:7">
      <c r="E31" s="27"/>
      <c r="F31" s="27"/>
    </row>
    <row r="32" spans="1:7" s="28" customFormat="1">
      <c r="A32" s="6"/>
      <c r="B32" s="3"/>
      <c r="C32" s="3"/>
      <c r="D32" s="3"/>
      <c r="E32" s="27"/>
      <c r="F32" s="27"/>
      <c r="G32" s="8"/>
    </row>
    <row r="33" spans="1:7" s="28" customFormat="1">
      <c r="A33" s="6"/>
      <c r="B33" s="3"/>
      <c r="C33" s="3"/>
      <c r="D33" s="3"/>
      <c r="E33" s="27"/>
      <c r="F33" s="27"/>
      <c r="G33" s="8"/>
    </row>
    <row r="34" spans="1:7" s="28" customFormat="1">
      <c r="A34" s="6"/>
      <c r="B34" s="3"/>
      <c r="C34" s="3"/>
      <c r="D34" s="3"/>
      <c r="E34" s="27"/>
      <c r="F34" s="27"/>
      <c r="G34" s="8"/>
    </row>
  </sheetData>
  <sheetProtection password="8A7C" sheet="1" objects="1" scenarios="1"/>
  <dataValidations count="2">
    <dataValidation type="date" allowBlank="1" showInputMessage="1" showErrorMessage="1" errorTitle="valor no permés" sqref="E6:F20">
      <formula1>1</formula1>
      <formula2>401769</formula2>
    </dataValidation>
    <dataValidation allowBlank="1" showInputMessage="1" showErrorMessage="1" errorTitle="Valor no permés" sqref="B6:D20"/>
  </dataValidations>
  <pageMargins left="0.7" right="0.7" top="0.82968750000000002" bottom="0.75" header="0.3" footer="0.3"/>
  <pageSetup paperSize="9" scale="50" fitToHeight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F35"/>
  <sheetViews>
    <sheetView zoomScale="90" zoomScaleNormal="90" workbookViewId="0">
      <selection activeCell="D9" sqref="D9"/>
    </sheetView>
  </sheetViews>
  <sheetFormatPr baseColWidth="10" defaultColWidth="11.44140625" defaultRowHeight="15.6"/>
  <cols>
    <col min="1" max="1" width="5.44140625" style="6" bestFit="1" customWidth="1"/>
    <col min="2" max="2" width="68.33203125" style="3" customWidth="1"/>
    <col min="3" max="3" width="40.33203125" style="3" customWidth="1"/>
    <col min="4" max="4" width="23.33203125" style="2" customWidth="1"/>
    <col min="5" max="5" width="20.44140625" style="7" bestFit="1" customWidth="1"/>
    <col min="6" max="6" width="19.109375" style="8" customWidth="1"/>
    <col min="7" max="16384" width="11.44140625" style="3"/>
  </cols>
  <sheetData>
    <row r="1" spans="1:6" ht="20.25" customHeight="1">
      <c r="A1" s="4"/>
      <c r="B1" s="5" t="str">
        <f>"Annex III Formació"</f>
        <v>Annex III Formació</v>
      </c>
    </row>
    <row r="2" spans="1:6" ht="20.25" customHeight="1">
      <c r="B2" s="3" t="str">
        <f>"Nom i cognoms:           "&amp;'Dades Personals'!B12&amp;" "&amp;'Dades Personals'!B13&amp;", "&amp;'Dades Personals'!B11</f>
        <v xml:space="preserve">Nom i cognoms:            , </v>
      </c>
      <c r="C2" s="5"/>
    </row>
    <row r="3" spans="1:6" ht="20.25" customHeight="1">
      <c r="B3" s="3" t="str">
        <f>"DNI/NIE/Passaport:     "&amp;'Dades Personals'!B15</f>
        <v xml:space="preserve">DNI/NIE/Passaport:     </v>
      </c>
      <c r="C3" s="5"/>
    </row>
    <row r="5" spans="1:6" s="20" customFormat="1" ht="51" customHeight="1">
      <c r="A5" s="1"/>
      <c r="B5" s="1" t="s">
        <v>282</v>
      </c>
      <c r="C5" s="1" t="s">
        <v>12</v>
      </c>
      <c r="D5" s="1" t="s">
        <v>38</v>
      </c>
      <c r="E5" s="1" t="str">
        <f>"Any de realització
(consultar les bases del procés)"</f>
        <v>Any de realització
(consultar les bases del procés)</v>
      </c>
      <c r="F5" s="1" t="s">
        <v>14</v>
      </c>
    </row>
    <row r="6" spans="1:6" s="26" customFormat="1" ht="19.2" customHeight="1">
      <c r="A6" s="21">
        <v>1</v>
      </c>
      <c r="B6" s="29"/>
      <c r="C6" s="23"/>
      <c r="D6" s="24"/>
      <c r="E6" s="56"/>
      <c r="F6" s="23"/>
    </row>
    <row r="7" spans="1:6" s="26" customFormat="1" ht="19.2" customHeight="1">
      <c r="A7" s="21">
        <v>2</v>
      </c>
      <c r="B7" s="29"/>
      <c r="C7" s="55"/>
      <c r="D7" s="56"/>
      <c r="E7" s="56"/>
      <c r="F7" s="55"/>
    </row>
    <row r="8" spans="1:6" s="26" customFormat="1" ht="19.2" customHeight="1">
      <c r="A8" s="21">
        <v>3</v>
      </c>
      <c r="B8" s="29"/>
      <c r="C8" s="55"/>
      <c r="D8" s="56"/>
      <c r="E8" s="56"/>
      <c r="F8" s="55"/>
    </row>
    <row r="9" spans="1:6" s="26" customFormat="1" ht="19.2" customHeight="1">
      <c r="A9" s="21">
        <v>4</v>
      </c>
      <c r="B9" s="29"/>
      <c r="C9" s="55"/>
      <c r="D9" s="56"/>
      <c r="E9" s="56"/>
      <c r="F9" s="55"/>
    </row>
    <row r="10" spans="1:6" s="26" customFormat="1" ht="19.2" customHeight="1">
      <c r="A10" s="21">
        <v>5</v>
      </c>
      <c r="B10" s="29"/>
      <c r="C10" s="55"/>
      <c r="D10" s="56"/>
      <c r="E10" s="56"/>
      <c r="F10" s="55"/>
    </row>
    <row r="11" spans="1:6" s="26" customFormat="1" ht="19.2" customHeight="1">
      <c r="A11" s="21">
        <v>6</v>
      </c>
      <c r="B11" s="29"/>
      <c r="C11" s="55"/>
      <c r="D11" s="56"/>
      <c r="E11" s="56"/>
      <c r="F11" s="55"/>
    </row>
    <row r="12" spans="1:6" s="26" customFormat="1" ht="19.2" customHeight="1">
      <c r="A12" s="21">
        <v>7</v>
      </c>
      <c r="B12" s="29"/>
      <c r="C12" s="55"/>
      <c r="D12" s="56"/>
      <c r="E12" s="56"/>
      <c r="F12" s="55"/>
    </row>
    <row r="13" spans="1:6" s="26" customFormat="1" ht="19.2" customHeight="1">
      <c r="A13" s="21">
        <v>8</v>
      </c>
      <c r="B13" s="29"/>
      <c r="C13" s="55"/>
      <c r="D13" s="56"/>
      <c r="E13" s="56"/>
      <c r="F13" s="55"/>
    </row>
    <row r="14" spans="1:6" s="26" customFormat="1" ht="19.2" customHeight="1">
      <c r="A14" s="21">
        <v>9</v>
      </c>
      <c r="B14" s="29"/>
      <c r="C14" s="55"/>
      <c r="D14" s="56"/>
      <c r="E14" s="56"/>
      <c r="F14" s="55"/>
    </row>
    <row r="15" spans="1:6" s="26" customFormat="1" ht="19.2" customHeight="1">
      <c r="A15" s="21">
        <v>10</v>
      </c>
      <c r="B15" s="29"/>
      <c r="C15" s="55"/>
      <c r="D15" s="56"/>
      <c r="E15" s="56"/>
      <c r="F15" s="55"/>
    </row>
    <row r="16" spans="1:6" s="26" customFormat="1" ht="19.2" customHeight="1">
      <c r="A16" s="21">
        <v>11</v>
      </c>
      <c r="B16" s="29"/>
      <c r="C16" s="55"/>
      <c r="D16" s="56"/>
      <c r="E16" s="56"/>
      <c r="F16" s="55"/>
    </row>
    <row r="17" spans="1:6" s="26" customFormat="1" ht="19.2" customHeight="1">
      <c r="A17" s="21">
        <v>12</v>
      </c>
      <c r="B17" s="29"/>
      <c r="C17" s="55"/>
      <c r="D17" s="56"/>
      <c r="E17" s="56"/>
      <c r="F17" s="55"/>
    </row>
    <row r="18" spans="1:6" s="26" customFormat="1" ht="19.2" customHeight="1">
      <c r="A18" s="21">
        <v>13</v>
      </c>
      <c r="B18" s="29"/>
      <c r="C18" s="55"/>
      <c r="D18" s="56"/>
      <c r="E18" s="56"/>
      <c r="F18" s="55"/>
    </row>
    <row r="19" spans="1:6" s="26" customFormat="1" ht="19.2" customHeight="1">
      <c r="A19" s="21">
        <v>14</v>
      </c>
      <c r="B19" s="29"/>
      <c r="C19" s="55"/>
      <c r="D19" s="56"/>
      <c r="E19" s="56"/>
      <c r="F19" s="55"/>
    </row>
    <row r="20" spans="1:6" s="26" customFormat="1" ht="19.2" customHeight="1">
      <c r="A20" s="21">
        <v>15</v>
      </c>
      <c r="B20" s="29"/>
      <c r="C20" s="55"/>
      <c r="D20" s="56"/>
      <c r="E20" s="56"/>
      <c r="F20" s="55"/>
    </row>
    <row r="21" spans="1:6" ht="19.2" customHeight="1">
      <c r="A21" s="21">
        <v>16</v>
      </c>
      <c r="B21" s="29"/>
      <c r="C21" s="55"/>
      <c r="D21" s="56"/>
      <c r="E21" s="56"/>
      <c r="F21" s="55"/>
    </row>
    <row r="22" spans="1:6" ht="19.2" customHeight="1">
      <c r="A22" s="21">
        <v>17</v>
      </c>
      <c r="B22" s="29"/>
      <c r="C22" s="55"/>
      <c r="D22" s="56"/>
      <c r="E22" s="56"/>
      <c r="F22" s="55"/>
    </row>
    <row r="23" spans="1:6" ht="19.2" customHeight="1">
      <c r="A23" s="21">
        <v>18</v>
      </c>
      <c r="B23" s="29"/>
      <c r="C23" s="55"/>
      <c r="D23" s="56"/>
      <c r="E23" s="56"/>
      <c r="F23" s="55"/>
    </row>
    <row r="24" spans="1:6" ht="19.2" customHeight="1">
      <c r="A24" s="21">
        <v>19</v>
      </c>
      <c r="B24" s="29"/>
      <c r="C24" s="55"/>
      <c r="D24" s="56"/>
      <c r="E24" s="56"/>
      <c r="F24" s="55"/>
    </row>
    <row r="25" spans="1:6" ht="19.2" customHeight="1">
      <c r="A25" s="21">
        <v>20</v>
      </c>
      <c r="B25" s="29"/>
      <c r="C25" s="55"/>
      <c r="D25" s="56"/>
      <c r="E25" s="56"/>
      <c r="F25" s="55"/>
    </row>
    <row r="26" spans="1:6" ht="19.2" customHeight="1">
      <c r="A26" s="21">
        <v>21</v>
      </c>
      <c r="B26" s="29"/>
      <c r="C26" s="55"/>
      <c r="D26" s="56"/>
      <c r="E26" s="56"/>
      <c r="F26" s="55"/>
    </row>
    <row r="27" spans="1:6" ht="19.2" customHeight="1">
      <c r="A27" s="21">
        <v>22</v>
      </c>
      <c r="B27" s="29"/>
      <c r="C27" s="55"/>
      <c r="D27" s="56"/>
      <c r="E27" s="56"/>
      <c r="F27" s="55"/>
    </row>
    <row r="28" spans="1:6" ht="19.2" customHeight="1">
      <c r="A28" s="21">
        <v>23</v>
      </c>
      <c r="B28" s="29"/>
      <c r="C28" s="55"/>
      <c r="D28" s="56"/>
      <c r="E28" s="56"/>
      <c r="F28" s="55"/>
    </row>
    <row r="29" spans="1:6" ht="19.2" customHeight="1">
      <c r="A29" s="21">
        <v>24</v>
      </c>
      <c r="B29" s="29"/>
      <c r="C29" s="55"/>
      <c r="D29" s="56"/>
      <c r="E29" s="56"/>
      <c r="F29" s="55"/>
    </row>
    <row r="30" spans="1:6" ht="19.2" customHeight="1">
      <c r="A30" s="21">
        <v>25</v>
      </c>
      <c r="B30" s="29"/>
      <c r="C30" s="55"/>
      <c r="D30" s="56"/>
      <c r="E30" s="56"/>
      <c r="F30" s="55"/>
    </row>
    <row r="31" spans="1:6" ht="19.2" customHeight="1">
      <c r="A31" s="21">
        <v>26</v>
      </c>
      <c r="B31" s="29"/>
      <c r="C31" s="55"/>
      <c r="D31" s="56"/>
      <c r="E31" s="56"/>
      <c r="F31" s="55"/>
    </row>
    <row r="32" spans="1:6" s="28" customFormat="1" ht="19.2" customHeight="1">
      <c r="A32" s="21">
        <v>27</v>
      </c>
      <c r="B32" s="29"/>
      <c r="C32" s="55"/>
      <c r="D32" s="56"/>
      <c r="E32" s="56"/>
      <c r="F32" s="55"/>
    </row>
    <row r="33" spans="1:6" s="28" customFormat="1" ht="19.2" customHeight="1">
      <c r="A33" s="21">
        <v>28</v>
      </c>
      <c r="B33" s="29"/>
      <c r="C33" s="55"/>
      <c r="D33" s="56"/>
      <c r="E33" s="56"/>
      <c r="F33" s="55"/>
    </row>
    <row r="34" spans="1:6" s="28" customFormat="1" ht="19.2" customHeight="1">
      <c r="A34" s="21">
        <v>29</v>
      </c>
      <c r="B34" s="29"/>
      <c r="C34" s="55"/>
      <c r="D34" s="56"/>
      <c r="E34" s="56"/>
      <c r="F34" s="55"/>
    </row>
    <row r="35" spans="1:6" ht="19.2" customHeight="1">
      <c r="A35" s="21">
        <v>30</v>
      </c>
      <c r="B35" s="29"/>
      <c r="C35" s="55"/>
      <c r="D35" s="56"/>
      <c r="E35" s="56"/>
      <c r="F35" s="55"/>
    </row>
  </sheetData>
  <sheetProtection password="8A7C" sheet="1" objects="1" scenarios="1"/>
  <dataConsolidate/>
  <dataValidations count="4">
    <dataValidation type="list" allowBlank="1" showInputMessage="1" showErrorMessage="1" errorTitle="Valor no permés" error="Només són vàlids els valors indicats" promptTitle="Seleccionar el tipus d'empresa" sqref="D6:D35">
      <formula1>FO_Cert</formula1>
    </dataValidation>
    <dataValidation allowBlank="1" showInputMessage="1" sqref="B6:B35"/>
    <dataValidation type="whole" operator="greaterThan" allowBlank="1" showInputMessage="1" showErrorMessage="1" errorTitle="Valor no vàlid" error="Només pots escollir un dels valors vàlids" sqref="F6:F35">
      <formula1>0</formula1>
    </dataValidation>
    <dataValidation type="whole" operator="greaterThan" allowBlank="1" showInputMessage="1" showErrorMessage="1" sqref="E1:E1048576">
      <formula1>0</formula1>
    </dataValidation>
  </dataValidations>
  <pageMargins left="0.7" right="0.7" top="0.82968750000000002" bottom="0.75" header="0.3" footer="0.3"/>
  <pageSetup paperSize="9" scale="7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">
    <pageSetUpPr fitToPage="1"/>
  </sheetPr>
  <dimension ref="A1:B20"/>
  <sheetViews>
    <sheetView zoomScale="90" zoomScaleNormal="90" workbookViewId="0">
      <selection activeCell="B6" sqref="B6"/>
    </sheetView>
  </sheetViews>
  <sheetFormatPr baseColWidth="10" defaultColWidth="11.44140625" defaultRowHeight="15.6"/>
  <cols>
    <col min="1" max="1" width="5.44140625" style="6" bestFit="1" customWidth="1"/>
    <col min="2" max="2" width="197.77734375" style="3" customWidth="1"/>
    <col min="3" max="16384" width="11.44140625" style="3"/>
  </cols>
  <sheetData>
    <row r="1" spans="1:2" ht="20.25" customHeight="1">
      <c r="A1" s="4"/>
      <c r="B1" s="5" t="str">
        <f>"Annex III Titulació"</f>
        <v>Annex III Titulació</v>
      </c>
    </row>
    <row r="2" spans="1:2" ht="20.25" customHeight="1">
      <c r="B2" s="3" t="str">
        <f>"Nom i cognoms:           "&amp;'Dades Personals'!B12&amp;" "&amp;'Dades Personals'!B13&amp;", "&amp;'Dades Personals'!B11</f>
        <v xml:space="preserve">Nom i cognoms:            , </v>
      </c>
    </row>
    <row r="3" spans="1:2" ht="20.25" customHeight="1">
      <c r="B3" s="3" t="str">
        <f>"DNI/NIE/Passaport:     "&amp;'Dades Personals'!B15</f>
        <v xml:space="preserve">DNI/NIE/Passaport:     </v>
      </c>
    </row>
    <row r="5" spans="1:2" s="20" customFormat="1" ht="33.6" customHeight="1">
      <c r="A5" s="1"/>
      <c r="B5" s="1" t="s">
        <v>283</v>
      </c>
    </row>
    <row r="6" spans="1:2" s="26" customFormat="1" ht="28.95" customHeight="1">
      <c r="A6" s="21">
        <v>1</v>
      </c>
      <c r="B6" s="29"/>
    </row>
    <row r="7" spans="1:2" s="26" customFormat="1" ht="28.95" customHeight="1">
      <c r="A7" s="21">
        <v>2</v>
      </c>
      <c r="B7" s="29"/>
    </row>
    <row r="8" spans="1:2" s="26" customFormat="1" ht="28.95" customHeight="1">
      <c r="A8" s="21">
        <v>3</v>
      </c>
      <c r="B8" s="29"/>
    </row>
    <row r="9" spans="1:2" s="26" customFormat="1" ht="28.95" customHeight="1">
      <c r="A9" s="21">
        <v>4</v>
      </c>
      <c r="B9" s="29"/>
    </row>
    <row r="10" spans="1:2" s="26" customFormat="1" ht="28.95" customHeight="1">
      <c r="A10" s="21">
        <v>5</v>
      </c>
      <c r="B10" s="29"/>
    </row>
    <row r="11" spans="1:2" s="26" customFormat="1" ht="28.95" customHeight="1">
      <c r="A11" s="21">
        <v>6</v>
      </c>
      <c r="B11" s="29"/>
    </row>
    <row r="12" spans="1:2" s="26" customFormat="1" ht="28.95" customHeight="1">
      <c r="A12" s="21">
        <v>7</v>
      </c>
      <c r="B12" s="29"/>
    </row>
    <row r="13" spans="1:2" s="26" customFormat="1" ht="28.95" customHeight="1">
      <c r="A13" s="21">
        <v>8</v>
      </c>
      <c r="B13" s="29"/>
    </row>
    <row r="14" spans="1:2" s="26" customFormat="1" ht="28.95" customHeight="1">
      <c r="A14" s="21">
        <v>9</v>
      </c>
      <c r="B14" s="29"/>
    </row>
    <row r="15" spans="1:2" s="26" customFormat="1" ht="28.95" customHeight="1">
      <c r="A15" s="21">
        <v>10</v>
      </c>
      <c r="B15" s="29"/>
    </row>
    <row r="16" spans="1:2" s="26" customFormat="1" ht="28.95" customHeight="1">
      <c r="A16" s="21">
        <v>11</v>
      </c>
      <c r="B16" s="29"/>
    </row>
    <row r="17" spans="1:2" s="26" customFormat="1" ht="28.95" customHeight="1">
      <c r="A17" s="21">
        <v>12</v>
      </c>
      <c r="B17" s="29"/>
    </row>
    <row r="18" spans="1:2" s="26" customFormat="1" ht="28.95" customHeight="1">
      <c r="A18" s="21">
        <v>13</v>
      </c>
      <c r="B18" s="29"/>
    </row>
    <row r="19" spans="1:2" s="26" customFormat="1" ht="28.95" customHeight="1">
      <c r="A19" s="21">
        <v>14</v>
      </c>
      <c r="B19" s="29"/>
    </row>
    <row r="20" spans="1:2" s="26" customFormat="1" ht="28.95" customHeight="1">
      <c r="A20" s="21">
        <v>15</v>
      </c>
      <c r="B20" s="29"/>
    </row>
  </sheetData>
  <sheetProtection password="8A7C" sheet="1" objects="1" scenarios="1"/>
  <dataConsolidate/>
  <dataValidations count="1">
    <dataValidation allowBlank="1" showInputMessage="1" sqref="B6:B20"/>
  </dataValidations>
  <pageMargins left="0.7" right="0.7" top="0.82968750000000002" bottom="0.75" header="0.3" footer="0.3"/>
  <pageSetup paperSize="9" scale="87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7">
    <pageSetUpPr fitToPage="1"/>
  </sheetPr>
  <dimension ref="A1:C7"/>
  <sheetViews>
    <sheetView zoomScale="90" zoomScaleNormal="90" workbookViewId="0">
      <selection activeCell="B19" sqref="B19"/>
    </sheetView>
  </sheetViews>
  <sheetFormatPr baseColWidth="10" defaultColWidth="11.44140625" defaultRowHeight="15.6"/>
  <cols>
    <col min="1" max="1" width="5.44140625" style="6" bestFit="1" customWidth="1"/>
    <col min="2" max="2" width="122.44140625" style="3" customWidth="1"/>
    <col min="3" max="3" width="40.33203125" style="2" customWidth="1"/>
    <col min="4" max="16384" width="11.44140625" style="3"/>
  </cols>
  <sheetData>
    <row r="1" spans="1:3" ht="20.25" customHeight="1">
      <c r="A1" s="4"/>
      <c r="B1" s="5" t="str">
        <f>"Annex III Altres formacions addicionals"</f>
        <v>Annex III Altres formacions addicionals</v>
      </c>
    </row>
    <row r="2" spans="1:3" ht="20.25" customHeight="1">
      <c r="B2" s="3" t="str">
        <f>"Nom i cognoms:           "&amp;'Dades Personals'!B12&amp;" "&amp;'Dades Personals'!B13&amp;", "&amp;'Dades Personals'!B11</f>
        <v xml:space="preserve">Nom i cognoms:            , </v>
      </c>
      <c r="C2" s="9"/>
    </row>
    <row r="3" spans="1:3" ht="20.25" customHeight="1">
      <c r="B3" s="3" t="str">
        <f>"DNI/NIE/Passaport:     "&amp;'Dades Personals'!B15</f>
        <v xml:space="preserve">DNI/NIE/Passaport:     </v>
      </c>
      <c r="C3" s="9"/>
    </row>
    <row r="5" spans="1:3">
      <c r="B5" s="1" t="s">
        <v>48</v>
      </c>
      <c r="C5" s="1" t="s">
        <v>59</v>
      </c>
    </row>
    <row r="6" spans="1:3">
      <c r="B6" s="59" t="s">
        <v>49</v>
      </c>
      <c r="C6" s="19"/>
    </row>
    <row r="7" spans="1:3">
      <c r="B7" s="59" t="s">
        <v>277</v>
      </c>
      <c r="C7" s="19"/>
    </row>
  </sheetData>
  <sheetProtection password="8A7C" sheet="1" objects="1" scenarios="1"/>
  <dataConsolidate/>
  <dataValidations count="2">
    <dataValidation type="list" showInputMessage="1" showErrorMessage="1" errorTitle="Valor no permés" error="Només és possible escollir un dels valors indicats" sqref="C7">
      <formula1>FO_ACTIC</formula1>
    </dataValidation>
    <dataValidation type="list" showInputMessage="1" showErrorMessage="1" sqref="C6">
      <formula1>"SI,NO"</formula1>
    </dataValidation>
  </dataValidations>
  <pageMargins left="0.7" right="0.7" top="0.82968750000000002" bottom="0.75" header="0.3" footer="0.3"/>
  <pageSetup paperSize="9" scale="77" fitToHeight="0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"/>
  <dimension ref="A1:BB70"/>
  <sheetViews>
    <sheetView zoomScale="70" zoomScaleNormal="70" workbookViewId="0">
      <selection activeCell="AP45" sqref="AP45"/>
    </sheetView>
  </sheetViews>
  <sheetFormatPr baseColWidth="10" defaultRowHeight="14.4"/>
  <cols>
    <col min="1" max="1" width="23" bestFit="1" customWidth="1"/>
    <col min="2" max="2" width="26.44140625" bestFit="1" customWidth="1"/>
    <col min="3" max="3" width="6.33203125" customWidth="1"/>
    <col min="4" max="4" width="7.6640625" customWidth="1"/>
    <col min="6" max="6" width="12.44140625" bestFit="1" customWidth="1"/>
    <col min="9" max="9" width="15.44140625" bestFit="1" customWidth="1"/>
    <col min="16" max="16" width="64.5546875" bestFit="1" customWidth="1"/>
    <col min="20" max="33" width="7" customWidth="1"/>
    <col min="34" max="36" width="7" style="48" customWidth="1"/>
    <col min="37" max="54" width="6" customWidth="1"/>
  </cols>
  <sheetData>
    <row r="1" spans="1:54">
      <c r="A1" t="s">
        <v>0</v>
      </c>
      <c r="O1" t="s">
        <v>93</v>
      </c>
      <c r="P1" t="s">
        <v>96</v>
      </c>
      <c r="R1" t="s">
        <v>106</v>
      </c>
      <c r="S1" t="s">
        <v>105</v>
      </c>
      <c r="T1" s="35" t="s">
        <v>107</v>
      </c>
      <c r="U1" s="35">
        <v>1</v>
      </c>
      <c r="V1" s="35">
        <v>2</v>
      </c>
      <c r="W1" s="35">
        <v>3</v>
      </c>
      <c r="X1" s="35">
        <v>4</v>
      </c>
      <c r="Y1" s="35">
        <v>5</v>
      </c>
      <c r="Z1" s="35">
        <v>6</v>
      </c>
      <c r="AA1" s="35">
        <v>7</v>
      </c>
      <c r="AB1" s="35">
        <v>8</v>
      </c>
      <c r="AC1" s="35">
        <v>9</v>
      </c>
      <c r="AD1" s="35">
        <v>10</v>
      </c>
      <c r="AE1" s="35">
        <v>11</v>
      </c>
      <c r="AF1" s="35">
        <v>12</v>
      </c>
      <c r="AG1" s="35">
        <v>13</v>
      </c>
      <c r="AH1" s="50">
        <v>14</v>
      </c>
      <c r="AI1" s="50">
        <v>15</v>
      </c>
      <c r="AJ1" s="50">
        <v>16</v>
      </c>
      <c r="AK1" s="37"/>
      <c r="AL1" s="37">
        <v>1</v>
      </c>
      <c r="AM1" s="37">
        <v>2</v>
      </c>
      <c r="AN1" s="37">
        <v>3</v>
      </c>
      <c r="AO1" s="37">
        <v>4</v>
      </c>
      <c r="AP1" s="37">
        <v>5</v>
      </c>
      <c r="AQ1" s="37">
        <v>6</v>
      </c>
      <c r="AR1" s="37">
        <v>7</v>
      </c>
      <c r="AS1" s="37">
        <v>8</v>
      </c>
      <c r="AT1" s="37">
        <v>9</v>
      </c>
      <c r="AU1" s="37">
        <v>10</v>
      </c>
      <c r="AV1" s="37">
        <v>11</v>
      </c>
      <c r="AW1" s="37">
        <v>12</v>
      </c>
      <c r="AX1" s="37">
        <v>13</v>
      </c>
      <c r="AY1" s="52">
        <v>14</v>
      </c>
      <c r="AZ1" s="52">
        <v>15</v>
      </c>
      <c r="BA1" s="52">
        <v>16</v>
      </c>
      <c r="BB1" s="52"/>
    </row>
    <row r="2" spans="1:54">
      <c r="A2" t="s">
        <v>62</v>
      </c>
      <c r="B2" t="s">
        <v>1</v>
      </c>
      <c r="C2" t="s">
        <v>2</v>
      </c>
      <c r="D2" t="s">
        <v>26</v>
      </c>
      <c r="N2">
        <v>1</v>
      </c>
      <c r="O2" s="39" t="s">
        <v>94</v>
      </c>
      <c r="P2" s="39" t="s">
        <v>97</v>
      </c>
      <c r="Q2" s="39" t="s">
        <v>69</v>
      </c>
      <c r="R2" s="39"/>
      <c r="S2" s="39" t="s">
        <v>75</v>
      </c>
      <c r="T2" s="36">
        <v>1</v>
      </c>
      <c r="U2" s="33"/>
      <c r="V2" s="33"/>
      <c r="W2" s="33">
        <v>0.02</v>
      </c>
      <c r="X2" s="33">
        <v>0.02</v>
      </c>
      <c r="Y2" s="33"/>
      <c r="Z2" s="33">
        <v>0.02</v>
      </c>
      <c r="AA2" s="33">
        <v>0.02</v>
      </c>
      <c r="AB2" s="33">
        <v>0.02</v>
      </c>
      <c r="AC2" s="33"/>
      <c r="AD2" s="33">
        <v>0.02</v>
      </c>
      <c r="AE2" s="33">
        <v>0.02</v>
      </c>
      <c r="AF2" s="33">
        <v>0.02</v>
      </c>
      <c r="AG2" s="33"/>
      <c r="AH2" s="49">
        <v>0.02</v>
      </c>
      <c r="AI2" s="49">
        <v>0.02</v>
      </c>
      <c r="AJ2" s="49">
        <v>0.02</v>
      </c>
      <c r="AK2" s="38">
        <v>1</v>
      </c>
      <c r="AL2" s="34" t="str">
        <f>IF(U2&lt;&gt;"",IF(U2=0.02,0,0.07),"")</f>
        <v/>
      </c>
      <c r="AM2" s="34" t="str">
        <f t="shared" ref="AM2:AX14" si="0">IF(V2&lt;&gt;"",IF(V2=0.02,0,0.07),"")</f>
        <v/>
      </c>
      <c r="AN2" s="34">
        <f t="shared" si="0"/>
        <v>0</v>
      </c>
      <c r="AO2" s="34">
        <f t="shared" si="0"/>
        <v>0</v>
      </c>
      <c r="AP2" s="34" t="str">
        <f t="shared" si="0"/>
        <v/>
      </c>
      <c r="AQ2" s="34">
        <f t="shared" si="0"/>
        <v>0</v>
      </c>
      <c r="AR2" s="34">
        <f t="shared" si="0"/>
        <v>0</v>
      </c>
      <c r="AS2" s="34">
        <f t="shared" si="0"/>
        <v>0</v>
      </c>
      <c r="AT2" s="34" t="str">
        <f t="shared" si="0"/>
        <v/>
      </c>
      <c r="AU2" s="34">
        <f t="shared" si="0"/>
        <v>0</v>
      </c>
      <c r="AV2" s="34">
        <f t="shared" si="0"/>
        <v>0</v>
      </c>
      <c r="AW2" s="34">
        <f t="shared" si="0"/>
        <v>0</v>
      </c>
      <c r="AX2" s="34" t="str">
        <f t="shared" si="0"/>
        <v/>
      </c>
      <c r="AY2" s="57">
        <v>0</v>
      </c>
      <c r="AZ2" s="57">
        <v>0</v>
      </c>
      <c r="BA2" s="57">
        <v>0</v>
      </c>
      <c r="BB2" s="57"/>
    </row>
    <row r="3" spans="1:54">
      <c r="A3" t="s">
        <v>60</v>
      </c>
      <c r="B3" t="s">
        <v>27</v>
      </c>
      <c r="C3" t="s">
        <v>3</v>
      </c>
      <c r="D3">
        <v>3.2876712328767099E-2</v>
      </c>
      <c r="N3">
        <v>2</v>
      </c>
      <c r="O3" s="39" t="s">
        <v>94</v>
      </c>
      <c r="P3" s="39" t="s">
        <v>97</v>
      </c>
      <c r="Q3" s="39" t="s">
        <v>70</v>
      </c>
      <c r="R3" s="39"/>
      <c r="S3" s="39" t="s">
        <v>76</v>
      </c>
      <c r="T3" s="36">
        <v>2</v>
      </c>
      <c r="U3" s="33"/>
      <c r="V3" s="33"/>
      <c r="W3" s="33">
        <v>0.02</v>
      </c>
      <c r="X3" s="33">
        <v>0.02</v>
      </c>
      <c r="Y3" s="33"/>
      <c r="Z3" s="33">
        <v>0.02</v>
      </c>
      <c r="AA3" s="33">
        <v>0.02</v>
      </c>
      <c r="AB3" s="33">
        <v>0.02</v>
      </c>
      <c r="AC3" s="33"/>
      <c r="AD3" s="33">
        <v>0.02</v>
      </c>
      <c r="AE3" s="33">
        <v>0.02</v>
      </c>
      <c r="AF3" s="33">
        <v>0.02</v>
      </c>
      <c r="AG3" s="33"/>
      <c r="AH3" s="49">
        <v>0.02</v>
      </c>
      <c r="AI3" s="49">
        <v>0.02</v>
      </c>
      <c r="AJ3" s="49">
        <v>0.02</v>
      </c>
      <c r="AK3" s="38">
        <v>2</v>
      </c>
      <c r="AL3" s="34" t="str">
        <f t="shared" ref="AL3:AL14" si="1">IF(U3&lt;&gt;"",IF(U3=0.02,0,0.07),"")</f>
        <v/>
      </c>
      <c r="AM3" s="34" t="str">
        <f t="shared" si="0"/>
        <v/>
      </c>
      <c r="AN3" s="34">
        <f t="shared" si="0"/>
        <v>0</v>
      </c>
      <c r="AO3" s="34">
        <f t="shared" si="0"/>
        <v>0</v>
      </c>
      <c r="AP3" s="34" t="str">
        <f t="shared" si="0"/>
        <v/>
      </c>
      <c r="AQ3" s="34">
        <f t="shared" si="0"/>
        <v>0</v>
      </c>
      <c r="AR3" s="34">
        <f t="shared" si="0"/>
        <v>0</v>
      </c>
      <c r="AS3" s="34">
        <f t="shared" si="0"/>
        <v>0</v>
      </c>
      <c r="AT3" s="34" t="str">
        <f t="shared" si="0"/>
        <v/>
      </c>
      <c r="AU3" s="34">
        <f t="shared" si="0"/>
        <v>0</v>
      </c>
      <c r="AV3" s="34">
        <f t="shared" si="0"/>
        <v>0</v>
      </c>
      <c r="AW3" s="34">
        <f t="shared" si="0"/>
        <v>0</v>
      </c>
      <c r="AX3" s="34" t="str">
        <f t="shared" si="0"/>
        <v/>
      </c>
      <c r="AY3" s="57">
        <v>0</v>
      </c>
      <c r="AZ3" s="57">
        <v>0</v>
      </c>
      <c r="BA3" s="57">
        <v>0</v>
      </c>
      <c r="BB3" s="57"/>
    </row>
    <row r="4" spans="1:54">
      <c r="A4" t="s">
        <v>61</v>
      </c>
      <c r="B4" t="s">
        <v>28</v>
      </c>
      <c r="C4" t="s">
        <v>4</v>
      </c>
      <c r="N4">
        <v>3</v>
      </c>
      <c r="O4" s="39" t="s">
        <v>94</v>
      </c>
      <c r="P4" s="39" t="s">
        <v>97</v>
      </c>
      <c r="Q4" s="39" t="s">
        <v>71</v>
      </c>
      <c r="R4" s="39"/>
      <c r="S4" s="39" t="s">
        <v>77</v>
      </c>
      <c r="T4" s="36">
        <v>3</v>
      </c>
      <c r="U4" s="33"/>
      <c r="V4" s="33"/>
      <c r="W4" s="33">
        <v>0.14000000000000001</v>
      </c>
      <c r="X4" s="33">
        <v>0.02</v>
      </c>
      <c r="Y4" s="33"/>
      <c r="Z4" s="33">
        <v>0.02</v>
      </c>
      <c r="AA4" s="33">
        <v>0.02</v>
      </c>
      <c r="AB4" s="33">
        <v>0.02</v>
      </c>
      <c r="AC4" s="33"/>
      <c r="AD4" s="33">
        <v>0.02</v>
      </c>
      <c r="AE4" s="33">
        <v>0.02</v>
      </c>
      <c r="AF4" s="33">
        <v>0.02</v>
      </c>
      <c r="AG4" s="33"/>
      <c r="AH4" s="49">
        <v>0.02</v>
      </c>
      <c r="AI4" s="49">
        <v>0.02</v>
      </c>
      <c r="AJ4" s="49">
        <v>0.02</v>
      </c>
      <c r="AK4" s="38">
        <v>3</v>
      </c>
      <c r="AL4" s="34" t="str">
        <f t="shared" si="1"/>
        <v/>
      </c>
      <c r="AM4" s="34" t="str">
        <f t="shared" si="0"/>
        <v/>
      </c>
      <c r="AN4" s="34">
        <f t="shared" si="0"/>
        <v>7.0000000000000007E-2</v>
      </c>
      <c r="AO4" s="34">
        <f t="shared" si="0"/>
        <v>0</v>
      </c>
      <c r="AP4" s="34" t="str">
        <f t="shared" si="0"/>
        <v/>
      </c>
      <c r="AQ4" s="34">
        <f t="shared" si="0"/>
        <v>0</v>
      </c>
      <c r="AR4" s="34">
        <f t="shared" si="0"/>
        <v>0</v>
      </c>
      <c r="AS4" s="34">
        <f t="shared" si="0"/>
        <v>0</v>
      </c>
      <c r="AT4" s="34" t="str">
        <f t="shared" si="0"/>
        <v/>
      </c>
      <c r="AU4" s="34">
        <f t="shared" si="0"/>
        <v>0</v>
      </c>
      <c r="AV4" s="34">
        <f t="shared" si="0"/>
        <v>0</v>
      </c>
      <c r="AW4" s="34">
        <f t="shared" si="0"/>
        <v>0</v>
      </c>
      <c r="AX4" s="34" t="str">
        <f t="shared" si="0"/>
        <v/>
      </c>
      <c r="AY4" s="57">
        <v>0</v>
      </c>
      <c r="AZ4" s="57">
        <v>0</v>
      </c>
      <c r="BA4" s="57">
        <v>0</v>
      </c>
      <c r="BB4" s="57"/>
    </row>
    <row r="5" spans="1:54">
      <c r="B5" t="s">
        <v>30</v>
      </c>
      <c r="C5" t="s">
        <v>5</v>
      </c>
      <c r="N5">
        <v>4</v>
      </c>
      <c r="O5" s="39" t="s">
        <v>94</v>
      </c>
      <c r="P5" s="39" t="s">
        <v>97</v>
      </c>
      <c r="Q5" s="39" t="s">
        <v>72</v>
      </c>
      <c r="R5" s="39"/>
      <c r="S5" s="39" t="s">
        <v>78</v>
      </c>
      <c r="T5" s="36">
        <v>4</v>
      </c>
      <c r="U5" s="33"/>
      <c r="V5" s="33"/>
      <c r="W5" s="33">
        <v>0.02</v>
      </c>
      <c r="X5" s="33">
        <v>0.14000000000000001</v>
      </c>
      <c r="Y5" s="33"/>
      <c r="Z5" s="33">
        <v>0.02</v>
      </c>
      <c r="AA5" s="33">
        <v>0.02</v>
      </c>
      <c r="AB5" s="33">
        <v>0.02</v>
      </c>
      <c r="AC5" s="33"/>
      <c r="AD5" s="33">
        <v>0.02</v>
      </c>
      <c r="AE5" s="33">
        <v>0.02</v>
      </c>
      <c r="AF5" s="33">
        <v>0.02</v>
      </c>
      <c r="AG5" s="33"/>
      <c r="AH5" s="49">
        <v>0.02</v>
      </c>
      <c r="AI5" s="49">
        <v>0.02</v>
      </c>
      <c r="AJ5" s="49">
        <v>0.02</v>
      </c>
      <c r="AK5" s="38">
        <v>4</v>
      </c>
      <c r="AL5" s="34" t="str">
        <f t="shared" si="1"/>
        <v/>
      </c>
      <c r="AM5" s="34" t="str">
        <f t="shared" si="0"/>
        <v/>
      </c>
      <c r="AN5" s="34">
        <f t="shared" si="0"/>
        <v>0</v>
      </c>
      <c r="AO5" s="34">
        <f t="shared" si="0"/>
        <v>7.0000000000000007E-2</v>
      </c>
      <c r="AP5" s="34" t="str">
        <f t="shared" si="0"/>
        <v/>
      </c>
      <c r="AQ5" s="34">
        <f t="shared" si="0"/>
        <v>0</v>
      </c>
      <c r="AR5" s="34">
        <f t="shared" si="0"/>
        <v>0</v>
      </c>
      <c r="AS5" s="34">
        <f t="shared" si="0"/>
        <v>0</v>
      </c>
      <c r="AT5" s="34" t="str">
        <f t="shared" si="0"/>
        <v/>
      </c>
      <c r="AU5" s="34">
        <f t="shared" si="0"/>
        <v>0</v>
      </c>
      <c r="AV5" s="34">
        <f t="shared" si="0"/>
        <v>0</v>
      </c>
      <c r="AW5" s="34">
        <f t="shared" si="0"/>
        <v>0</v>
      </c>
      <c r="AX5" s="34" t="str">
        <f t="shared" si="0"/>
        <v/>
      </c>
      <c r="AY5" s="57">
        <v>0</v>
      </c>
      <c r="AZ5" s="57">
        <v>0</v>
      </c>
      <c r="BA5" s="57">
        <v>0</v>
      </c>
      <c r="BB5" s="57"/>
    </row>
    <row r="6" spans="1:54">
      <c r="B6" t="s">
        <v>31</v>
      </c>
      <c r="N6">
        <v>5</v>
      </c>
      <c r="O6" s="39" t="s">
        <v>94</v>
      </c>
      <c r="P6" s="39" t="s">
        <v>97</v>
      </c>
      <c r="Q6" s="39" t="s">
        <v>73</v>
      </c>
      <c r="R6" s="39"/>
      <c r="S6" s="39" t="s">
        <v>79</v>
      </c>
      <c r="T6" s="36">
        <v>5</v>
      </c>
      <c r="U6" s="33"/>
      <c r="V6" s="33"/>
      <c r="W6" s="33">
        <v>0.02</v>
      </c>
      <c r="X6" s="33">
        <v>0.02</v>
      </c>
      <c r="Y6" s="33"/>
      <c r="Z6" s="33">
        <v>0.02</v>
      </c>
      <c r="AA6" s="33">
        <v>0.02</v>
      </c>
      <c r="AB6" s="33">
        <v>0.02</v>
      </c>
      <c r="AC6" s="33"/>
      <c r="AD6" s="33">
        <v>0.02</v>
      </c>
      <c r="AE6" s="33">
        <v>0.02</v>
      </c>
      <c r="AF6" s="33">
        <v>0.02</v>
      </c>
      <c r="AG6" s="33"/>
      <c r="AH6" s="49">
        <v>0.02</v>
      </c>
      <c r="AI6" s="49">
        <v>0.02</v>
      </c>
      <c r="AJ6" s="49">
        <v>0.02</v>
      </c>
      <c r="AK6" s="38">
        <v>5</v>
      </c>
      <c r="AL6" s="34" t="str">
        <f t="shared" si="1"/>
        <v/>
      </c>
      <c r="AM6" s="34" t="str">
        <f t="shared" si="0"/>
        <v/>
      </c>
      <c r="AN6" s="34">
        <f t="shared" si="0"/>
        <v>0</v>
      </c>
      <c r="AO6" s="34">
        <f t="shared" si="0"/>
        <v>0</v>
      </c>
      <c r="AP6" s="34" t="str">
        <f t="shared" si="0"/>
        <v/>
      </c>
      <c r="AQ6" s="34">
        <f t="shared" si="0"/>
        <v>0</v>
      </c>
      <c r="AR6" s="34">
        <f t="shared" si="0"/>
        <v>0</v>
      </c>
      <c r="AS6" s="34">
        <f t="shared" si="0"/>
        <v>0</v>
      </c>
      <c r="AT6" s="34" t="str">
        <f t="shared" si="0"/>
        <v/>
      </c>
      <c r="AU6" s="34">
        <f t="shared" si="0"/>
        <v>0</v>
      </c>
      <c r="AV6" s="34">
        <f t="shared" si="0"/>
        <v>0</v>
      </c>
      <c r="AW6" s="34">
        <f t="shared" si="0"/>
        <v>0</v>
      </c>
      <c r="AX6" s="34" t="str">
        <f t="shared" si="0"/>
        <v/>
      </c>
      <c r="AY6" s="57">
        <v>0</v>
      </c>
      <c r="AZ6" s="57">
        <v>0</v>
      </c>
      <c r="BA6" s="57">
        <v>0</v>
      </c>
      <c r="BB6" s="57"/>
    </row>
    <row r="7" spans="1:54">
      <c r="B7" t="s">
        <v>29</v>
      </c>
      <c r="N7">
        <v>6</v>
      </c>
      <c r="O7" s="40" t="s">
        <v>95</v>
      </c>
      <c r="P7" s="40" t="s">
        <v>98</v>
      </c>
      <c r="Q7" s="40" t="s">
        <v>88</v>
      </c>
      <c r="R7" s="40" t="s">
        <v>103</v>
      </c>
      <c r="S7" s="40" t="s">
        <v>3</v>
      </c>
      <c r="T7" s="36">
        <v>6</v>
      </c>
      <c r="U7" s="33"/>
      <c r="V7" s="33"/>
      <c r="W7" s="33">
        <v>0.02</v>
      </c>
      <c r="X7" s="33">
        <v>0.02</v>
      </c>
      <c r="Y7" s="33"/>
      <c r="Z7" s="33">
        <v>0.14000000000000001</v>
      </c>
      <c r="AA7" s="33">
        <v>0.02</v>
      </c>
      <c r="AB7" s="33">
        <v>0.02</v>
      </c>
      <c r="AC7" s="33"/>
      <c r="AD7" s="33">
        <v>0.02</v>
      </c>
      <c r="AE7" s="33">
        <v>0.02</v>
      </c>
      <c r="AF7" s="33">
        <v>0.02</v>
      </c>
      <c r="AG7" s="33"/>
      <c r="AH7" s="49">
        <v>0.02</v>
      </c>
      <c r="AI7" s="49">
        <v>0.02</v>
      </c>
      <c r="AJ7" s="49">
        <v>0.02</v>
      </c>
      <c r="AK7" s="38">
        <v>6</v>
      </c>
      <c r="AL7" s="34" t="str">
        <f t="shared" si="1"/>
        <v/>
      </c>
      <c r="AM7" s="34" t="str">
        <f t="shared" si="0"/>
        <v/>
      </c>
      <c r="AN7" s="34">
        <f t="shared" si="0"/>
        <v>0</v>
      </c>
      <c r="AO7" s="34">
        <f t="shared" si="0"/>
        <v>0</v>
      </c>
      <c r="AP7" s="34" t="str">
        <f t="shared" si="0"/>
        <v/>
      </c>
      <c r="AQ7" s="34">
        <f t="shared" si="0"/>
        <v>7.0000000000000007E-2</v>
      </c>
      <c r="AR7" s="34">
        <f t="shared" si="0"/>
        <v>0</v>
      </c>
      <c r="AS7" s="34">
        <f t="shared" si="0"/>
        <v>0</v>
      </c>
      <c r="AT7" s="34" t="str">
        <f t="shared" si="0"/>
        <v/>
      </c>
      <c r="AU7" s="34">
        <f t="shared" si="0"/>
        <v>0</v>
      </c>
      <c r="AV7" s="34">
        <f t="shared" si="0"/>
        <v>0</v>
      </c>
      <c r="AW7" s="34">
        <f t="shared" si="0"/>
        <v>0</v>
      </c>
      <c r="AX7" s="34" t="str">
        <f t="shared" si="0"/>
        <v/>
      </c>
      <c r="AY7" s="57">
        <v>0</v>
      </c>
      <c r="AZ7" s="57">
        <v>0</v>
      </c>
      <c r="BA7" s="57">
        <v>0</v>
      </c>
      <c r="BB7" s="57"/>
    </row>
    <row r="8" spans="1:54">
      <c r="B8" t="s">
        <v>32</v>
      </c>
      <c r="N8">
        <v>7</v>
      </c>
      <c r="O8" s="40" t="s">
        <v>95</v>
      </c>
      <c r="P8" s="40" t="s">
        <v>98</v>
      </c>
      <c r="Q8" s="40" t="s">
        <v>90</v>
      </c>
      <c r="R8" s="40" t="s">
        <v>102</v>
      </c>
      <c r="S8" s="40" t="s">
        <v>4</v>
      </c>
      <c r="T8" s="36">
        <v>7</v>
      </c>
      <c r="U8" s="33"/>
      <c r="V8" s="33"/>
      <c r="W8" s="33">
        <v>0.02</v>
      </c>
      <c r="X8" s="33">
        <v>0.02</v>
      </c>
      <c r="Y8" s="33"/>
      <c r="Z8" s="33">
        <v>0.02</v>
      </c>
      <c r="AA8" s="33">
        <v>0.14000000000000001</v>
      </c>
      <c r="AB8" s="33">
        <v>0.02</v>
      </c>
      <c r="AC8" s="33"/>
      <c r="AD8" s="33">
        <v>0.02</v>
      </c>
      <c r="AE8" s="33">
        <v>0.02</v>
      </c>
      <c r="AF8" s="33">
        <v>0.02</v>
      </c>
      <c r="AG8" s="33"/>
      <c r="AH8" s="49">
        <v>0.02</v>
      </c>
      <c r="AI8" s="49">
        <v>0.02</v>
      </c>
      <c r="AJ8" s="49">
        <v>0.02</v>
      </c>
      <c r="AK8" s="38">
        <v>7</v>
      </c>
      <c r="AL8" s="34" t="str">
        <f t="shared" si="1"/>
        <v/>
      </c>
      <c r="AM8" s="34" t="str">
        <f t="shared" si="0"/>
        <v/>
      </c>
      <c r="AN8" s="34">
        <f t="shared" si="0"/>
        <v>0</v>
      </c>
      <c r="AO8" s="34">
        <f t="shared" si="0"/>
        <v>0</v>
      </c>
      <c r="AP8" s="34" t="str">
        <f t="shared" si="0"/>
        <v/>
      </c>
      <c r="AQ8" s="34">
        <f t="shared" si="0"/>
        <v>0</v>
      </c>
      <c r="AR8" s="34">
        <f t="shared" si="0"/>
        <v>7.0000000000000007E-2</v>
      </c>
      <c r="AS8" s="34">
        <f t="shared" si="0"/>
        <v>0</v>
      </c>
      <c r="AT8" s="34" t="str">
        <f t="shared" si="0"/>
        <v/>
      </c>
      <c r="AU8" s="34">
        <f t="shared" si="0"/>
        <v>0</v>
      </c>
      <c r="AV8" s="34">
        <f t="shared" si="0"/>
        <v>0</v>
      </c>
      <c r="AW8" s="34">
        <f t="shared" si="0"/>
        <v>0</v>
      </c>
      <c r="AX8" s="34" t="str">
        <f t="shared" si="0"/>
        <v/>
      </c>
      <c r="AY8" s="57">
        <v>0</v>
      </c>
      <c r="AZ8" s="57">
        <v>0</v>
      </c>
      <c r="BA8" s="57">
        <v>0</v>
      </c>
      <c r="BB8" s="57"/>
    </row>
    <row r="9" spans="1:54">
      <c r="B9" t="s">
        <v>33</v>
      </c>
      <c r="N9">
        <v>8</v>
      </c>
      <c r="O9" s="40" t="s">
        <v>95</v>
      </c>
      <c r="P9" s="40" t="s">
        <v>98</v>
      </c>
      <c r="Q9" s="40" t="s">
        <v>89</v>
      </c>
      <c r="R9" s="40" t="s">
        <v>101</v>
      </c>
      <c r="S9" s="40" t="s">
        <v>91</v>
      </c>
      <c r="T9" s="36">
        <v>8</v>
      </c>
      <c r="U9" s="33"/>
      <c r="V9" s="33"/>
      <c r="W9" s="33">
        <v>0.02</v>
      </c>
      <c r="X9" s="33">
        <v>0.02</v>
      </c>
      <c r="Y9" s="33"/>
      <c r="Z9" s="33">
        <v>0.02</v>
      </c>
      <c r="AA9" s="33">
        <v>0.02</v>
      </c>
      <c r="AB9" s="33">
        <v>0.14000000000000001</v>
      </c>
      <c r="AC9" s="33"/>
      <c r="AD9" s="33">
        <v>0.02</v>
      </c>
      <c r="AE9" s="33">
        <v>0.02</v>
      </c>
      <c r="AF9" s="33">
        <v>0.02</v>
      </c>
      <c r="AG9" s="33"/>
      <c r="AH9" s="49">
        <v>0.02</v>
      </c>
      <c r="AI9" s="49">
        <v>0.02</v>
      </c>
      <c r="AJ9" s="49">
        <v>0.02</v>
      </c>
      <c r="AK9" s="38">
        <v>8</v>
      </c>
      <c r="AL9" s="34" t="str">
        <f t="shared" si="1"/>
        <v/>
      </c>
      <c r="AM9" s="34" t="str">
        <f t="shared" si="0"/>
        <v/>
      </c>
      <c r="AN9" s="34">
        <f t="shared" si="0"/>
        <v>0</v>
      </c>
      <c r="AO9" s="34">
        <f t="shared" si="0"/>
        <v>0</v>
      </c>
      <c r="AP9" s="34" t="str">
        <f t="shared" si="0"/>
        <v/>
      </c>
      <c r="AQ9" s="34">
        <f t="shared" si="0"/>
        <v>0</v>
      </c>
      <c r="AR9" s="34">
        <f t="shared" si="0"/>
        <v>0</v>
      </c>
      <c r="AS9" s="34">
        <f t="shared" si="0"/>
        <v>7.0000000000000007E-2</v>
      </c>
      <c r="AT9" s="34" t="str">
        <f t="shared" si="0"/>
        <v/>
      </c>
      <c r="AU9" s="34">
        <f t="shared" si="0"/>
        <v>0</v>
      </c>
      <c r="AV9" s="34">
        <f t="shared" si="0"/>
        <v>0</v>
      </c>
      <c r="AW9" s="34">
        <f t="shared" si="0"/>
        <v>0</v>
      </c>
      <c r="AX9" s="34" t="str">
        <f t="shared" si="0"/>
        <v/>
      </c>
      <c r="AY9" s="57">
        <v>0</v>
      </c>
      <c r="AZ9" s="57">
        <v>0</v>
      </c>
      <c r="BA9" s="57">
        <v>0</v>
      </c>
      <c r="BB9" s="57"/>
    </row>
    <row r="10" spans="1:54">
      <c r="B10" t="s">
        <v>34</v>
      </c>
      <c r="N10">
        <v>9</v>
      </c>
      <c r="O10" s="40" t="s">
        <v>95</v>
      </c>
      <c r="P10" s="40" t="s">
        <v>98</v>
      </c>
      <c r="Q10" s="40" t="s">
        <v>89</v>
      </c>
      <c r="R10" s="40" t="s">
        <v>100</v>
      </c>
      <c r="S10" s="40" t="s">
        <v>92</v>
      </c>
      <c r="T10" s="36">
        <v>9</v>
      </c>
      <c r="U10" s="33"/>
      <c r="V10" s="33"/>
      <c r="W10" s="33">
        <v>0.02</v>
      </c>
      <c r="X10" s="33">
        <v>0.02</v>
      </c>
      <c r="Y10" s="33"/>
      <c r="Z10" s="33">
        <v>0.02</v>
      </c>
      <c r="AA10" s="33">
        <v>0.02</v>
      </c>
      <c r="AB10" s="33">
        <v>0.02</v>
      </c>
      <c r="AC10" s="33"/>
      <c r="AD10" s="33">
        <v>0.02</v>
      </c>
      <c r="AE10" s="33">
        <v>0.02</v>
      </c>
      <c r="AF10" s="33">
        <v>0.02</v>
      </c>
      <c r="AG10" s="33"/>
      <c r="AH10" s="49">
        <v>0.02</v>
      </c>
      <c r="AI10" s="49">
        <v>0.02</v>
      </c>
      <c r="AJ10" s="49">
        <v>0.02</v>
      </c>
      <c r="AK10" s="38">
        <v>9</v>
      </c>
      <c r="AL10" s="34" t="str">
        <f t="shared" si="1"/>
        <v/>
      </c>
      <c r="AM10" s="34" t="str">
        <f t="shared" si="0"/>
        <v/>
      </c>
      <c r="AN10" s="34">
        <f t="shared" si="0"/>
        <v>0</v>
      </c>
      <c r="AO10" s="34">
        <f t="shared" si="0"/>
        <v>0</v>
      </c>
      <c r="AP10" s="34" t="str">
        <f t="shared" si="0"/>
        <v/>
      </c>
      <c r="AQ10" s="34">
        <f t="shared" si="0"/>
        <v>0</v>
      </c>
      <c r="AR10" s="34">
        <f t="shared" si="0"/>
        <v>0</v>
      </c>
      <c r="AS10" s="34">
        <f t="shared" si="0"/>
        <v>0</v>
      </c>
      <c r="AT10" s="34" t="str">
        <f t="shared" si="0"/>
        <v/>
      </c>
      <c r="AU10" s="34">
        <f t="shared" si="0"/>
        <v>0</v>
      </c>
      <c r="AV10" s="34">
        <f t="shared" si="0"/>
        <v>0</v>
      </c>
      <c r="AW10" s="34">
        <f t="shared" si="0"/>
        <v>0</v>
      </c>
      <c r="AX10" s="34" t="str">
        <f t="shared" si="0"/>
        <v/>
      </c>
      <c r="AY10" s="57">
        <v>0</v>
      </c>
      <c r="AZ10" s="57">
        <v>0</v>
      </c>
      <c r="BA10" s="57">
        <v>0</v>
      </c>
      <c r="BB10" s="57"/>
    </row>
    <row r="11" spans="1:54">
      <c r="B11" t="s">
        <v>35</v>
      </c>
      <c r="N11">
        <v>10</v>
      </c>
      <c r="O11" s="41" t="s">
        <v>95</v>
      </c>
      <c r="P11" s="41" t="s">
        <v>99</v>
      </c>
      <c r="Q11" s="41"/>
      <c r="R11" s="41" t="s">
        <v>104</v>
      </c>
      <c r="S11" s="41" t="s">
        <v>3</v>
      </c>
      <c r="T11" s="36">
        <v>10</v>
      </c>
      <c r="U11" s="33"/>
      <c r="V11" s="33"/>
      <c r="W11" s="33">
        <v>0.02</v>
      </c>
      <c r="X11" s="33">
        <v>0.02</v>
      </c>
      <c r="Y11" s="33"/>
      <c r="Z11" s="33">
        <v>0.02</v>
      </c>
      <c r="AA11" s="33">
        <v>0.02</v>
      </c>
      <c r="AB11" s="33">
        <v>0.02</v>
      </c>
      <c r="AC11" s="33"/>
      <c r="AD11" s="33">
        <v>0.14000000000000001</v>
      </c>
      <c r="AE11" s="33">
        <v>0.02</v>
      </c>
      <c r="AF11" s="33">
        <v>0.02</v>
      </c>
      <c r="AG11" s="33"/>
      <c r="AH11" s="49">
        <v>0.02</v>
      </c>
      <c r="AI11" s="49">
        <v>0.02</v>
      </c>
      <c r="AJ11" s="49">
        <v>0.02</v>
      </c>
      <c r="AK11" s="38">
        <v>10</v>
      </c>
      <c r="AL11" s="34" t="str">
        <f t="shared" si="1"/>
        <v/>
      </c>
      <c r="AM11" s="34" t="str">
        <f t="shared" si="0"/>
        <v/>
      </c>
      <c r="AN11" s="34">
        <f t="shared" si="0"/>
        <v>0</v>
      </c>
      <c r="AO11" s="34">
        <f t="shared" si="0"/>
        <v>0</v>
      </c>
      <c r="AP11" s="34" t="str">
        <f t="shared" si="0"/>
        <v/>
      </c>
      <c r="AQ11" s="34">
        <f t="shared" si="0"/>
        <v>0</v>
      </c>
      <c r="AR11" s="34">
        <f t="shared" si="0"/>
        <v>0</v>
      </c>
      <c r="AS11" s="34">
        <f t="shared" si="0"/>
        <v>0</v>
      </c>
      <c r="AT11" s="34" t="str">
        <f t="shared" si="0"/>
        <v/>
      </c>
      <c r="AU11" s="34">
        <f t="shared" si="0"/>
        <v>7.0000000000000007E-2</v>
      </c>
      <c r="AV11" s="34">
        <f t="shared" si="0"/>
        <v>0</v>
      </c>
      <c r="AW11" s="34">
        <f t="shared" si="0"/>
        <v>0</v>
      </c>
      <c r="AX11" s="34" t="str">
        <f t="shared" si="0"/>
        <v/>
      </c>
      <c r="AY11" s="57">
        <v>0</v>
      </c>
      <c r="AZ11" s="57">
        <v>0</v>
      </c>
      <c r="BA11" s="57">
        <v>0</v>
      </c>
      <c r="BB11" s="57"/>
    </row>
    <row r="12" spans="1:54">
      <c r="B12" t="s">
        <v>36</v>
      </c>
      <c r="N12">
        <v>11</v>
      </c>
      <c r="O12" s="41" t="s">
        <v>95</v>
      </c>
      <c r="P12" s="41" t="s">
        <v>99</v>
      </c>
      <c r="Q12" s="41"/>
      <c r="R12" s="41" t="s">
        <v>104</v>
      </c>
      <c r="S12" s="41" t="s">
        <v>4</v>
      </c>
      <c r="T12" s="36">
        <v>11</v>
      </c>
      <c r="U12" s="33"/>
      <c r="V12" s="33"/>
      <c r="W12" s="33">
        <v>0.02</v>
      </c>
      <c r="X12" s="33">
        <v>0.02</v>
      </c>
      <c r="Y12" s="33"/>
      <c r="Z12" s="33">
        <v>0.02</v>
      </c>
      <c r="AA12" s="33">
        <v>0.02</v>
      </c>
      <c r="AB12" s="33">
        <v>0.02</v>
      </c>
      <c r="AC12" s="33"/>
      <c r="AD12" s="33">
        <v>0.02</v>
      </c>
      <c r="AE12" s="33">
        <v>0.14000000000000001</v>
      </c>
      <c r="AF12" s="33">
        <v>0.02</v>
      </c>
      <c r="AG12" s="33"/>
      <c r="AH12" s="49">
        <v>0.02</v>
      </c>
      <c r="AI12" s="49">
        <v>0.02</v>
      </c>
      <c r="AJ12" s="49">
        <v>0.02</v>
      </c>
      <c r="AK12" s="38">
        <v>11</v>
      </c>
      <c r="AL12" s="34" t="str">
        <f t="shared" si="1"/>
        <v/>
      </c>
      <c r="AM12" s="34" t="str">
        <f t="shared" si="0"/>
        <v/>
      </c>
      <c r="AN12" s="34">
        <f t="shared" si="0"/>
        <v>0</v>
      </c>
      <c r="AO12" s="34">
        <f t="shared" si="0"/>
        <v>0</v>
      </c>
      <c r="AP12" s="34" t="str">
        <f t="shared" si="0"/>
        <v/>
      </c>
      <c r="AQ12" s="34">
        <f t="shared" si="0"/>
        <v>0</v>
      </c>
      <c r="AR12" s="34">
        <f t="shared" si="0"/>
        <v>0</v>
      </c>
      <c r="AS12" s="34">
        <f t="shared" si="0"/>
        <v>0</v>
      </c>
      <c r="AT12" s="34" t="str">
        <f t="shared" si="0"/>
        <v/>
      </c>
      <c r="AU12" s="34">
        <f t="shared" si="0"/>
        <v>0</v>
      </c>
      <c r="AV12" s="34">
        <f t="shared" si="0"/>
        <v>7.0000000000000007E-2</v>
      </c>
      <c r="AW12" s="34">
        <f t="shared" si="0"/>
        <v>0</v>
      </c>
      <c r="AX12" s="34" t="str">
        <f t="shared" si="0"/>
        <v/>
      </c>
      <c r="AY12" s="57">
        <v>0</v>
      </c>
      <c r="AZ12" s="57">
        <v>0</v>
      </c>
      <c r="BA12" s="57">
        <v>0</v>
      </c>
      <c r="BB12" s="57"/>
    </row>
    <row r="13" spans="1:54">
      <c r="B13" t="s">
        <v>37</v>
      </c>
      <c r="N13">
        <v>12</v>
      </c>
      <c r="O13" s="41" t="s">
        <v>95</v>
      </c>
      <c r="P13" s="41" t="s">
        <v>99</v>
      </c>
      <c r="Q13" s="41"/>
      <c r="R13" s="41" t="s">
        <v>104</v>
      </c>
      <c r="S13" s="41" t="s">
        <v>91</v>
      </c>
      <c r="T13" s="36">
        <v>12</v>
      </c>
      <c r="U13" s="33"/>
      <c r="V13" s="33"/>
      <c r="W13" s="33">
        <v>0.02</v>
      </c>
      <c r="X13" s="33">
        <v>0.02</v>
      </c>
      <c r="Y13" s="33"/>
      <c r="Z13" s="33">
        <v>0.02</v>
      </c>
      <c r="AA13" s="33">
        <v>0.02</v>
      </c>
      <c r="AB13" s="33">
        <v>0.02</v>
      </c>
      <c r="AC13" s="33"/>
      <c r="AD13" s="33">
        <v>0.02</v>
      </c>
      <c r="AE13" s="33">
        <v>0.02</v>
      </c>
      <c r="AF13" s="33">
        <v>0.14000000000000001</v>
      </c>
      <c r="AG13" s="33"/>
      <c r="AH13" s="49">
        <v>0.02</v>
      </c>
      <c r="AI13" s="49">
        <v>0.02</v>
      </c>
      <c r="AJ13" s="49">
        <v>0.02</v>
      </c>
      <c r="AK13" s="38">
        <v>12</v>
      </c>
      <c r="AL13" s="34" t="str">
        <f t="shared" si="1"/>
        <v/>
      </c>
      <c r="AM13" s="34" t="str">
        <f t="shared" si="0"/>
        <v/>
      </c>
      <c r="AN13" s="34">
        <f t="shared" si="0"/>
        <v>0</v>
      </c>
      <c r="AO13" s="34">
        <f t="shared" si="0"/>
        <v>0</v>
      </c>
      <c r="AP13" s="34" t="str">
        <f t="shared" si="0"/>
        <v/>
      </c>
      <c r="AQ13" s="34">
        <f t="shared" si="0"/>
        <v>0</v>
      </c>
      <c r="AR13" s="34">
        <f t="shared" si="0"/>
        <v>0</v>
      </c>
      <c r="AS13" s="34">
        <f t="shared" si="0"/>
        <v>0</v>
      </c>
      <c r="AT13" s="34" t="str">
        <f t="shared" si="0"/>
        <v/>
      </c>
      <c r="AU13" s="34">
        <f t="shared" si="0"/>
        <v>0</v>
      </c>
      <c r="AV13" s="34">
        <f t="shared" si="0"/>
        <v>0</v>
      </c>
      <c r="AW13" s="34">
        <f t="shared" si="0"/>
        <v>7.0000000000000007E-2</v>
      </c>
      <c r="AX13" s="34" t="str">
        <f t="shared" si="0"/>
        <v/>
      </c>
      <c r="AY13" s="57">
        <v>0</v>
      </c>
      <c r="AZ13" s="57">
        <v>0</v>
      </c>
      <c r="BA13" s="57">
        <v>0</v>
      </c>
      <c r="BB13" s="57"/>
    </row>
    <row r="14" spans="1:54">
      <c r="N14">
        <v>13</v>
      </c>
      <c r="O14" s="41" t="s">
        <v>95</v>
      </c>
      <c r="P14" s="41" t="s">
        <v>99</v>
      </c>
      <c r="Q14" s="41"/>
      <c r="R14" s="41" t="s">
        <v>104</v>
      </c>
      <c r="S14" s="41" t="s">
        <v>92</v>
      </c>
      <c r="T14" s="36">
        <v>13</v>
      </c>
      <c r="U14" s="33"/>
      <c r="V14" s="33"/>
      <c r="W14" s="33">
        <v>0.02</v>
      </c>
      <c r="X14" s="33">
        <v>0.02</v>
      </c>
      <c r="Y14" s="33"/>
      <c r="Z14" s="33">
        <v>0.02</v>
      </c>
      <c r="AA14" s="33">
        <v>0.02</v>
      </c>
      <c r="AB14" s="33">
        <v>0.02</v>
      </c>
      <c r="AC14" s="33"/>
      <c r="AD14" s="33">
        <v>0.02</v>
      </c>
      <c r="AE14" s="33">
        <v>0.02</v>
      </c>
      <c r="AF14" s="33">
        <v>0.02</v>
      </c>
      <c r="AG14" s="33"/>
      <c r="AH14" s="49">
        <v>0.02</v>
      </c>
      <c r="AI14" s="49">
        <v>0.02</v>
      </c>
      <c r="AJ14" s="49">
        <v>0.02</v>
      </c>
      <c r="AK14" s="38">
        <v>13</v>
      </c>
      <c r="AL14" s="34" t="str">
        <f t="shared" si="1"/>
        <v/>
      </c>
      <c r="AM14" s="34" t="str">
        <f t="shared" si="0"/>
        <v/>
      </c>
      <c r="AN14" s="34">
        <f t="shared" si="0"/>
        <v>0</v>
      </c>
      <c r="AO14" s="34">
        <f t="shared" si="0"/>
        <v>0</v>
      </c>
      <c r="AP14" s="34" t="str">
        <f t="shared" si="0"/>
        <v/>
      </c>
      <c r="AQ14" s="34">
        <f t="shared" si="0"/>
        <v>0</v>
      </c>
      <c r="AR14" s="34">
        <f t="shared" si="0"/>
        <v>0</v>
      </c>
      <c r="AS14" s="34">
        <f t="shared" si="0"/>
        <v>0</v>
      </c>
      <c r="AT14" s="34" t="str">
        <f t="shared" si="0"/>
        <v/>
      </c>
      <c r="AU14" s="34">
        <f t="shared" si="0"/>
        <v>0</v>
      </c>
      <c r="AV14" s="34">
        <f t="shared" si="0"/>
        <v>0</v>
      </c>
      <c r="AW14" s="34">
        <f t="shared" si="0"/>
        <v>0</v>
      </c>
      <c r="AX14" s="34" t="str">
        <f t="shared" si="0"/>
        <v/>
      </c>
      <c r="AY14" s="57">
        <v>0</v>
      </c>
      <c r="AZ14" s="57">
        <v>0</v>
      </c>
      <c r="BA14" s="57">
        <v>0</v>
      </c>
      <c r="BB14" s="57"/>
    </row>
    <row r="15" spans="1:54">
      <c r="N15">
        <v>14</v>
      </c>
      <c r="O15" s="47" t="s">
        <v>269</v>
      </c>
      <c r="P15" s="47"/>
      <c r="Q15" s="47"/>
      <c r="R15" s="47"/>
      <c r="S15" s="47" t="s">
        <v>91</v>
      </c>
      <c r="T15" s="51">
        <v>14</v>
      </c>
      <c r="U15" s="49"/>
      <c r="V15" s="49"/>
      <c r="W15" s="49">
        <v>0.02</v>
      </c>
      <c r="X15" s="49">
        <v>0.02</v>
      </c>
      <c r="Y15" s="49"/>
      <c r="Z15" s="49">
        <v>0.02</v>
      </c>
      <c r="AA15" s="49">
        <v>0.02</v>
      </c>
      <c r="AB15" s="49">
        <v>0.02</v>
      </c>
      <c r="AC15" s="49"/>
      <c r="AD15" s="49">
        <v>0.02</v>
      </c>
      <c r="AE15" s="49">
        <v>0.02</v>
      </c>
      <c r="AF15" s="49">
        <v>0.02</v>
      </c>
      <c r="AG15" s="49"/>
      <c r="AH15" s="49">
        <v>0.14000000000000001</v>
      </c>
      <c r="AI15" s="49">
        <v>0.02</v>
      </c>
      <c r="AJ15" s="49">
        <v>0.02</v>
      </c>
      <c r="AK15" s="53">
        <v>14</v>
      </c>
      <c r="AL15" s="57" t="str">
        <f t="shared" ref="AL15:AL17" si="2">IF(U15&lt;&gt;"",IF(U15=0.02,0,0.07),"")</f>
        <v/>
      </c>
      <c r="AM15" s="57" t="str">
        <f t="shared" ref="AM15:AM17" si="3">IF(V15&lt;&gt;"",IF(V15=0.02,0,0.07),"")</f>
        <v/>
      </c>
      <c r="AN15" s="57">
        <v>7.0000000000000007E-2</v>
      </c>
      <c r="AO15" s="57">
        <v>7.0000000000000007E-2</v>
      </c>
      <c r="AP15" s="57" t="str">
        <f t="shared" ref="AP15:AP17" si="4">IF(Y15&lt;&gt;"",IF(Y15=0.02,0,0.07),"")</f>
        <v/>
      </c>
      <c r="AQ15" s="57">
        <f t="shared" ref="AQ15:AQ17" si="5">IF(Z15&lt;&gt;"",IF(Z15=0.02,0,0.07),"")</f>
        <v>0</v>
      </c>
      <c r="AR15" s="57">
        <f t="shared" ref="AR15:AR17" si="6">IF(AA15&lt;&gt;"",IF(AA15=0.02,0,0.07),"")</f>
        <v>0</v>
      </c>
      <c r="AS15" s="57">
        <v>7.0000000000000007E-2</v>
      </c>
      <c r="AT15" s="57" t="str">
        <f t="shared" ref="AT15:AT17" si="7">IF(AC15&lt;&gt;"",IF(AC15=0.02,0,0.07),"")</f>
        <v/>
      </c>
      <c r="AU15" s="57">
        <f t="shared" ref="AU15:AU17" si="8">IF(AD15&lt;&gt;"",IF(AD15=0.02,0,0.07),"")</f>
        <v>0</v>
      </c>
      <c r="AV15" s="57">
        <f t="shared" ref="AV15:AV17" si="9">IF(AE15&lt;&gt;"",IF(AE15=0.02,0,0.07),"")</f>
        <v>0</v>
      </c>
      <c r="AW15" s="57">
        <v>7.0000000000000007E-2</v>
      </c>
      <c r="AX15" s="57" t="str">
        <f t="shared" ref="AX15:AX17" si="10">IF(AG15&lt;&gt;"",IF(AG15=0.02,0,0.07),"")</f>
        <v/>
      </c>
      <c r="AY15" s="57">
        <v>7.0000000000000007E-2</v>
      </c>
      <c r="AZ15" s="57">
        <v>7.0000000000000007E-2</v>
      </c>
      <c r="BA15" s="57">
        <v>7.0000000000000007E-2</v>
      </c>
      <c r="BB15" s="57"/>
    </row>
    <row r="16" spans="1:54">
      <c r="N16">
        <v>15</v>
      </c>
      <c r="O16" s="47" t="s">
        <v>269</v>
      </c>
      <c r="P16" s="47"/>
      <c r="Q16" s="47"/>
      <c r="R16" s="47"/>
      <c r="S16" s="47" t="s">
        <v>92</v>
      </c>
      <c r="T16" s="51">
        <v>15</v>
      </c>
      <c r="U16" s="49"/>
      <c r="V16" s="49"/>
      <c r="W16" s="49">
        <v>0.02</v>
      </c>
      <c r="X16" s="49">
        <v>0.02</v>
      </c>
      <c r="Y16" s="49"/>
      <c r="Z16" s="49">
        <v>0.02</v>
      </c>
      <c r="AA16" s="49">
        <v>0.02</v>
      </c>
      <c r="AB16" s="49">
        <v>0.02</v>
      </c>
      <c r="AC16" s="49"/>
      <c r="AD16" s="49">
        <v>0.02</v>
      </c>
      <c r="AE16" s="49">
        <v>0.02</v>
      </c>
      <c r="AF16" s="49">
        <v>0.02</v>
      </c>
      <c r="AG16" s="49"/>
      <c r="AH16" s="49">
        <v>0.02</v>
      </c>
      <c r="AI16" s="49">
        <v>0.14000000000000001</v>
      </c>
      <c r="AJ16" s="49">
        <v>0.02</v>
      </c>
      <c r="AK16" s="53">
        <v>15</v>
      </c>
      <c r="AL16" s="57" t="str">
        <f t="shared" si="2"/>
        <v/>
      </c>
      <c r="AM16" s="57" t="str">
        <f t="shared" si="3"/>
        <v/>
      </c>
      <c r="AN16" s="57">
        <f t="shared" ref="AN16:AN17" si="11">IF(W16&lt;&gt;"",IF(W16=0.02,0,0.07),"")</f>
        <v>0</v>
      </c>
      <c r="AO16" s="57">
        <v>7.0000000000000007E-2</v>
      </c>
      <c r="AP16" s="57" t="str">
        <f t="shared" si="4"/>
        <v/>
      </c>
      <c r="AQ16" s="57">
        <f t="shared" si="5"/>
        <v>0</v>
      </c>
      <c r="AR16" s="57">
        <f t="shared" si="6"/>
        <v>0</v>
      </c>
      <c r="AS16" s="57">
        <f t="shared" ref="AS16:AS17" si="12">IF(AB16&lt;&gt;"",IF(AB16=0.02,0,0.07),"")</f>
        <v>0</v>
      </c>
      <c r="AT16" s="57" t="str">
        <f t="shared" si="7"/>
        <v/>
      </c>
      <c r="AU16" s="57">
        <f t="shared" si="8"/>
        <v>0</v>
      </c>
      <c r="AV16" s="57">
        <f t="shared" si="9"/>
        <v>0</v>
      </c>
      <c r="AW16" s="57">
        <f t="shared" ref="AW16:AW17" si="13">IF(AF16&lt;&gt;"",IF(AF16=0.02,0,0.07),"")</f>
        <v>0</v>
      </c>
      <c r="AX16" s="57" t="str">
        <f t="shared" si="10"/>
        <v/>
      </c>
      <c r="AY16" s="57">
        <v>0</v>
      </c>
      <c r="AZ16" s="57">
        <v>7.0000000000000007E-2</v>
      </c>
      <c r="BA16" s="57">
        <v>7.0000000000000007E-2</v>
      </c>
      <c r="BB16" s="57"/>
    </row>
    <row r="17" spans="1:54">
      <c r="N17">
        <v>16</v>
      </c>
      <c r="O17" s="47" t="s">
        <v>269</v>
      </c>
      <c r="P17" s="47"/>
      <c r="Q17" s="47"/>
      <c r="R17" s="47"/>
      <c r="S17" s="47" t="s">
        <v>270</v>
      </c>
      <c r="T17" s="51">
        <v>16</v>
      </c>
      <c r="U17" s="49"/>
      <c r="V17" s="49"/>
      <c r="W17" s="49">
        <v>0.02</v>
      </c>
      <c r="X17" s="49">
        <v>0.02</v>
      </c>
      <c r="Y17" s="49"/>
      <c r="Z17" s="49">
        <v>0.02</v>
      </c>
      <c r="AA17" s="49">
        <v>0.02</v>
      </c>
      <c r="AB17" s="49">
        <v>0.02</v>
      </c>
      <c r="AC17" s="49"/>
      <c r="AD17" s="49">
        <v>0.02</v>
      </c>
      <c r="AE17" s="49">
        <v>0.02</v>
      </c>
      <c r="AF17" s="49">
        <v>0.02</v>
      </c>
      <c r="AG17" s="49"/>
      <c r="AH17" s="49">
        <v>0.02</v>
      </c>
      <c r="AI17" s="49">
        <v>0.02</v>
      </c>
      <c r="AJ17" s="49">
        <v>0.14000000000000001</v>
      </c>
      <c r="AK17" s="53">
        <v>16</v>
      </c>
      <c r="AL17" s="57" t="str">
        <f t="shared" si="2"/>
        <v/>
      </c>
      <c r="AM17" s="57" t="str">
        <f t="shared" si="3"/>
        <v/>
      </c>
      <c r="AN17" s="57">
        <f t="shared" si="11"/>
        <v>0</v>
      </c>
      <c r="AO17" s="57">
        <f t="shared" ref="AO17" si="14">IF(X17&lt;&gt;"",IF(X17=0.02,0,0.07),"")</f>
        <v>0</v>
      </c>
      <c r="AP17" s="57" t="str">
        <f t="shared" si="4"/>
        <v/>
      </c>
      <c r="AQ17" s="57">
        <f t="shared" si="5"/>
        <v>0</v>
      </c>
      <c r="AR17" s="57">
        <f t="shared" si="6"/>
        <v>0</v>
      </c>
      <c r="AS17" s="57">
        <f t="shared" si="12"/>
        <v>0</v>
      </c>
      <c r="AT17" s="57" t="str">
        <f t="shared" si="7"/>
        <v/>
      </c>
      <c r="AU17" s="57">
        <f t="shared" si="8"/>
        <v>0</v>
      </c>
      <c r="AV17" s="57">
        <f t="shared" si="9"/>
        <v>0</v>
      </c>
      <c r="AW17" s="57">
        <f t="shared" si="13"/>
        <v>0</v>
      </c>
      <c r="AX17" s="57" t="str">
        <f t="shared" si="10"/>
        <v/>
      </c>
      <c r="AY17" s="57">
        <v>0</v>
      </c>
      <c r="AZ17" s="57">
        <v>0</v>
      </c>
      <c r="BA17" s="57">
        <v>7.0000000000000007E-2</v>
      </c>
      <c r="BB17" s="57"/>
    </row>
    <row r="18" spans="1:54">
      <c r="A18" t="s">
        <v>15</v>
      </c>
      <c r="W18" s="34" t="s">
        <v>153</v>
      </c>
      <c r="X18" s="34" t="s">
        <v>149</v>
      </c>
      <c r="Z18" s="34" t="s">
        <v>171</v>
      </c>
      <c r="AA18" s="34" t="s">
        <v>179</v>
      </c>
      <c r="AB18" s="34" t="s">
        <v>187</v>
      </c>
      <c r="AD18" s="34" t="s">
        <v>167</v>
      </c>
      <c r="AE18" s="34" t="s">
        <v>159</v>
      </c>
      <c r="AF18" s="34" t="s">
        <v>159</v>
      </c>
      <c r="AH18" s="57" t="s">
        <v>261</v>
      </c>
      <c r="AI18" s="57" t="s">
        <v>259</v>
      </c>
      <c r="AJ18" s="57" t="s">
        <v>258</v>
      </c>
      <c r="AN18" s="57" t="s">
        <v>153</v>
      </c>
      <c r="AO18" s="57" t="s">
        <v>149</v>
      </c>
      <c r="AP18" s="54"/>
      <c r="AQ18" s="57" t="s">
        <v>171</v>
      </c>
      <c r="AR18" s="57" t="s">
        <v>179</v>
      </c>
      <c r="AS18" s="57" t="s">
        <v>187</v>
      </c>
      <c r="AT18" s="54"/>
      <c r="AU18" s="57" t="s">
        <v>167</v>
      </c>
      <c r="AV18" s="57" t="s">
        <v>159</v>
      </c>
      <c r="AW18" s="57" t="s">
        <v>159</v>
      </c>
      <c r="AX18" s="54"/>
      <c r="AY18" s="57" t="s">
        <v>261</v>
      </c>
      <c r="AZ18" s="57" t="s">
        <v>259</v>
      </c>
      <c r="BA18" s="57" t="s">
        <v>258</v>
      </c>
    </row>
    <row r="19" spans="1:54">
      <c r="A19" t="s">
        <v>13</v>
      </c>
      <c r="B19" t="s">
        <v>18</v>
      </c>
      <c r="N19">
        <v>0.02</v>
      </c>
      <c r="W19" s="34" t="s">
        <v>155</v>
      </c>
      <c r="Z19" s="34" t="s">
        <v>173</v>
      </c>
      <c r="AA19" s="34" t="s">
        <v>181</v>
      </c>
      <c r="AD19" s="34" t="s">
        <v>169</v>
      </c>
      <c r="AE19" s="34" t="s">
        <v>161</v>
      </c>
      <c r="AI19" s="57" t="s">
        <v>260</v>
      </c>
      <c r="AN19" s="57" t="s">
        <v>155</v>
      </c>
      <c r="AO19" s="54"/>
      <c r="AP19" s="54"/>
      <c r="AQ19" s="57" t="s">
        <v>173</v>
      </c>
      <c r="AR19" s="57" t="s">
        <v>181</v>
      </c>
      <c r="AS19" s="54"/>
      <c r="AT19" s="54"/>
      <c r="AU19" s="57" t="s">
        <v>169</v>
      </c>
      <c r="AV19" s="57" t="s">
        <v>161</v>
      </c>
      <c r="AW19" s="54"/>
      <c r="AX19" s="54"/>
      <c r="AY19" s="54"/>
      <c r="AZ19" s="57" t="s">
        <v>260</v>
      </c>
      <c r="BA19" s="54"/>
    </row>
    <row r="20" spans="1:54">
      <c r="A20" t="s">
        <v>16</v>
      </c>
      <c r="B20" t="s">
        <v>25</v>
      </c>
      <c r="C20">
        <v>0.5</v>
      </c>
      <c r="D20">
        <v>0.1</v>
      </c>
      <c r="N20">
        <v>0.14000000000000001</v>
      </c>
      <c r="W20" t="s">
        <v>188</v>
      </c>
      <c r="Z20" s="34" t="s">
        <v>175</v>
      </c>
      <c r="AA20" s="34" t="s">
        <v>183</v>
      </c>
      <c r="AD20" t="s">
        <v>192</v>
      </c>
      <c r="AE20" s="34" t="s">
        <v>163</v>
      </c>
      <c r="AN20" s="54" t="s">
        <v>188</v>
      </c>
      <c r="AO20" s="54"/>
      <c r="AP20" s="54"/>
      <c r="AQ20" s="57" t="s">
        <v>175</v>
      </c>
      <c r="AR20" s="57" t="s">
        <v>183</v>
      </c>
      <c r="AS20" s="54"/>
      <c r="AT20" s="54"/>
      <c r="AU20" s="54" t="s">
        <v>192</v>
      </c>
      <c r="AV20" s="57" t="s">
        <v>163</v>
      </c>
      <c r="AW20" s="54"/>
      <c r="AX20" s="54"/>
      <c r="AY20" s="54"/>
      <c r="AZ20" s="54"/>
      <c r="BA20" s="54"/>
    </row>
    <row r="21" spans="1:54">
      <c r="A21" t="s">
        <v>17</v>
      </c>
      <c r="B21" t="s">
        <v>24</v>
      </c>
      <c r="C21">
        <v>0.5</v>
      </c>
      <c r="D21">
        <v>0.2</v>
      </c>
      <c r="N21">
        <v>7.0000000000000007E-2</v>
      </c>
      <c r="W21" t="s">
        <v>189</v>
      </c>
      <c r="Z21" s="34" t="s">
        <v>177</v>
      </c>
      <c r="AA21" s="34" t="s">
        <v>185</v>
      </c>
      <c r="AD21" t="s">
        <v>194</v>
      </c>
      <c r="AE21" s="34" t="s">
        <v>165</v>
      </c>
      <c r="AN21" s="54" t="s">
        <v>189</v>
      </c>
      <c r="AO21" s="54"/>
      <c r="AP21" s="54"/>
      <c r="AQ21" s="57" t="s">
        <v>177</v>
      </c>
      <c r="AR21" s="57" t="s">
        <v>185</v>
      </c>
      <c r="AS21" s="54"/>
      <c r="AT21" s="54"/>
      <c r="AU21" s="54" t="s">
        <v>194</v>
      </c>
      <c r="AV21" s="57" t="s">
        <v>165</v>
      </c>
      <c r="AW21" s="54"/>
      <c r="AX21" s="54"/>
      <c r="AY21" s="54"/>
      <c r="AZ21" s="54"/>
      <c r="BA21" s="54"/>
    </row>
    <row r="22" spans="1:54">
      <c r="B22" t="s">
        <v>21</v>
      </c>
      <c r="C22">
        <v>0.5</v>
      </c>
      <c r="D22">
        <v>0.2</v>
      </c>
      <c r="Z22" t="s">
        <v>195</v>
      </c>
      <c r="AA22" t="s">
        <v>200</v>
      </c>
      <c r="AE22" t="s">
        <v>190</v>
      </c>
      <c r="AN22" s="54"/>
      <c r="AO22" s="54"/>
      <c r="AP22" s="54"/>
      <c r="AQ22" s="54" t="s">
        <v>195</v>
      </c>
      <c r="AR22" s="54" t="s">
        <v>200</v>
      </c>
      <c r="AS22" s="54"/>
      <c r="AT22" s="54"/>
      <c r="AU22" s="54"/>
      <c r="AV22" s="54" t="s">
        <v>190</v>
      </c>
      <c r="AW22" s="54"/>
      <c r="AX22" s="54"/>
      <c r="AY22" s="54"/>
      <c r="AZ22" s="54"/>
      <c r="BA22" s="54"/>
    </row>
    <row r="23" spans="1:54">
      <c r="B23" t="s">
        <v>20</v>
      </c>
      <c r="C23">
        <v>0.75</v>
      </c>
      <c r="D23">
        <v>0.2</v>
      </c>
      <c r="Z23" t="s">
        <v>197</v>
      </c>
      <c r="AA23" t="s">
        <v>202</v>
      </c>
      <c r="AE23" t="s">
        <v>191</v>
      </c>
      <c r="AN23" s="54"/>
      <c r="AO23" s="54"/>
      <c r="AP23" s="54"/>
      <c r="AQ23" s="54" t="s">
        <v>197</v>
      </c>
      <c r="AR23" s="54" t="s">
        <v>202</v>
      </c>
      <c r="AS23" s="54"/>
      <c r="AT23" s="54"/>
      <c r="AU23" s="54"/>
      <c r="AV23" s="54" t="s">
        <v>191</v>
      </c>
      <c r="AW23" s="54"/>
      <c r="AX23" s="54"/>
      <c r="AY23" s="54"/>
      <c r="AZ23" s="54"/>
      <c r="BA23" s="54"/>
    </row>
    <row r="24" spans="1:54">
      <c r="B24" t="s">
        <v>19</v>
      </c>
      <c r="C24">
        <v>1</v>
      </c>
      <c r="D24">
        <v>0.2</v>
      </c>
      <c r="Z24" t="s">
        <v>199</v>
      </c>
      <c r="AA24" t="s">
        <v>203</v>
      </c>
      <c r="AN24" s="54"/>
      <c r="AO24" s="54"/>
      <c r="AP24" s="54"/>
      <c r="AQ24" s="54" t="s">
        <v>199</v>
      </c>
      <c r="AR24" s="54" t="s">
        <v>203</v>
      </c>
      <c r="AS24" s="54"/>
      <c r="AT24" s="54"/>
      <c r="AU24" s="54"/>
      <c r="AV24" s="54"/>
      <c r="AW24" s="54"/>
      <c r="AX24" s="54"/>
      <c r="AY24" s="54"/>
      <c r="AZ24" s="54"/>
      <c r="BA24" s="54"/>
    </row>
    <row r="25" spans="1:54">
      <c r="B25" t="s">
        <v>22</v>
      </c>
      <c r="C25">
        <v>1.5</v>
      </c>
      <c r="D25">
        <v>0.2</v>
      </c>
      <c r="AA25" t="s">
        <v>204</v>
      </c>
      <c r="AN25" s="54"/>
      <c r="AO25" s="54"/>
      <c r="AP25" s="54"/>
      <c r="AQ25" s="54"/>
      <c r="AR25" s="54" t="s">
        <v>204</v>
      </c>
      <c r="AS25" s="54"/>
      <c r="AT25" s="54"/>
      <c r="AU25" s="54"/>
      <c r="AV25" s="54"/>
      <c r="AW25" s="54"/>
      <c r="AX25" s="54"/>
      <c r="AY25" s="54"/>
      <c r="AZ25" s="54"/>
      <c r="BA25" s="54"/>
    </row>
    <row r="26" spans="1:54">
      <c r="B26" t="s">
        <v>23</v>
      </c>
      <c r="C26">
        <v>2</v>
      </c>
      <c r="D26">
        <v>0.2</v>
      </c>
      <c r="AA26" t="s">
        <v>254</v>
      </c>
      <c r="AN26" s="54"/>
      <c r="AO26" s="54"/>
      <c r="AP26" s="54"/>
      <c r="AQ26" s="54"/>
      <c r="AR26" s="54" t="s">
        <v>254</v>
      </c>
      <c r="AS26" s="54"/>
      <c r="AT26" s="54"/>
      <c r="AU26" s="54"/>
      <c r="AV26" s="54"/>
      <c r="AW26" s="54"/>
      <c r="AX26" s="54"/>
      <c r="AY26" s="54"/>
      <c r="AZ26" s="54"/>
      <c r="BA26" s="54"/>
    </row>
    <row r="27" spans="1:54">
      <c r="O27" t="str">
        <f>O$1&amp;" "&amp;O3&amp;" "&amp;P3&amp;" "&amp;Q3&amp;" "&amp;R3&amp;" "&amp;S3</f>
        <v>Escala General Administració General Gestió  Grup A2</v>
      </c>
    </row>
    <row r="32" spans="1:54">
      <c r="A32" t="s">
        <v>39</v>
      </c>
      <c r="F32" t="s">
        <v>50</v>
      </c>
      <c r="I32" t="s">
        <v>54</v>
      </c>
    </row>
    <row r="33" spans="1:37">
      <c r="A33" t="s">
        <v>40</v>
      </c>
      <c r="B33">
        <v>1.25</v>
      </c>
      <c r="F33" t="s">
        <v>51</v>
      </c>
      <c r="G33">
        <v>1</v>
      </c>
      <c r="I33" t="s">
        <v>55</v>
      </c>
      <c r="O33" t="s">
        <v>107</v>
      </c>
      <c r="P33" t="s">
        <v>7</v>
      </c>
      <c r="AF33" t="s">
        <v>239</v>
      </c>
      <c r="AG33" t="s">
        <v>148</v>
      </c>
      <c r="AH33" t="s">
        <v>47</v>
      </c>
      <c r="AI33" t="s">
        <v>150</v>
      </c>
      <c r="AJ33" t="s">
        <v>206</v>
      </c>
      <c r="AK33" t="s">
        <v>240</v>
      </c>
    </row>
    <row r="34" spans="1:37">
      <c r="A34" t="s">
        <v>41</v>
      </c>
      <c r="B34">
        <v>1</v>
      </c>
      <c r="F34" t="s">
        <v>52</v>
      </c>
      <c r="G34">
        <v>0.75</v>
      </c>
      <c r="I34" t="s">
        <v>56</v>
      </c>
      <c r="N34" s="42" t="s">
        <v>141</v>
      </c>
      <c r="O34">
        <v>1</v>
      </c>
      <c r="P34" s="42" t="s">
        <v>252</v>
      </c>
      <c r="Q34">
        <v>1</v>
      </c>
      <c r="AF34" t="s">
        <v>207</v>
      </c>
      <c r="AG34" t="s">
        <v>149</v>
      </c>
      <c r="AH34" t="s">
        <v>140</v>
      </c>
      <c r="AI34" t="s">
        <v>151</v>
      </c>
      <c r="AJ34">
        <v>4</v>
      </c>
      <c r="AK34" t="s">
        <v>64</v>
      </c>
    </row>
    <row r="35" spans="1:37">
      <c r="A35" t="s">
        <v>42</v>
      </c>
      <c r="B35">
        <v>1</v>
      </c>
      <c r="F35" t="s">
        <v>53</v>
      </c>
      <c r="G35">
        <v>0.25</v>
      </c>
      <c r="N35" s="42" t="s">
        <v>140</v>
      </c>
      <c r="O35">
        <v>2</v>
      </c>
      <c r="P35" s="42" t="s">
        <v>253</v>
      </c>
      <c r="Q35">
        <v>2</v>
      </c>
      <c r="AF35" t="s">
        <v>208</v>
      </c>
      <c r="AG35" t="s">
        <v>153</v>
      </c>
      <c r="AH35" t="s">
        <v>141</v>
      </c>
      <c r="AI35" t="s">
        <v>152</v>
      </c>
      <c r="AJ35">
        <v>3</v>
      </c>
      <c r="AK35" t="s">
        <v>64</v>
      </c>
    </row>
    <row r="36" spans="1:37">
      <c r="A36" t="s">
        <v>43</v>
      </c>
      <c r="B36">
        <v>1.25</v>
      </c>
      <c r="N36" s="42" t="s">
        <v>145</v>
      </c>
      <c r="O36">
        <v>3</v>
      </c>
      <c r="P36" s="42" t="s">
        <v>241</v>
      </c>
      <c r="Q36">
        <v>3</v>
      </c>
      <c r="AF36" t="s">
        <v>209</v>
      </c>
      <c r="AG36" t="s">
        <v>155</v>
      </c>
      <c r="AH36" t="s">
        <v>141</v>
      </c>
      <c r="AI36" t="s">
        <v>154</v>
      </c>
      <c r="AJ36">
        <v>3</v>
      </c>
      <c r="AK36" t="s">
        <v>64</v>
      </c>
    </row>
    <row r="37" spans="1:37">
      <c r="A37" t="s">
        <v>44</v>
      </c>
      <c r="B37">
        <v>1</v>
      </c>
      <c r="N37" s="42" t="s">
        <v>146</v>
      </c>
      <c r="O37">
        <v>4</v>
      </c>
      <c r="P37" s="42" t="s">
        <v>242</v>
      </c>
      <c r="Q37">
        <v>4</v>
      </c>
      <c r="AF37" t="s">
        <v>210</v>
      </c>
      <c r="AG37" t="s">
        <v>157</v>
      </c>
      <c r="AH37" t="s">
        <v>142</v>
      </c>
      <c r="AI37" t="s">
        <v>156</v>
      </c>
      <c r="AJ37">
        <v>12</v>
      </c>
      <c r="AK37" t="s">
        <v>64</v>
      </c>
    </row>
    <row r="38" spans="1:37">
      <c r="A38" t="s">
        <v>45</v>
      </c>
      <c r="B38">
        <v>1</v>
      </c>
      <c r="N38" s="42" t="s">
        <v>147</v>
      </c>
      <c r="O38">
        <v>6</v>
      </c>
      <c r="P38" s="42" t="s">
        <v>243</v>
      </c>
      <c r="Q38">
        <v>6</v>
      </c>
      <c r="AF38" t="s">
        <v>211</v>
      </c>
      <c r="AG38" t="s">
        <v>159</v>
      </c>
      <c r="AH38" t="s">
        <v>143</v>
      </c>
      <c r="AI38" t="s">
        <v>158</v>
      </c>
      <c r="AJ38">
        <v>11</v>
      </c>
      <c r="AK38" t="s">
        <v>64</v>
      </c>
    </row>
    <row r="39" spans="1:37">
      <c r="A39" t="s">
        <v>46</v>
      </c>
      <c r="B39">
        <v>1</v>
      </c>
      <c r="N39" s="42" t="s">
        <v>144</v>
      </c>
      <c r="O39">
        <v>7</v>
      </c>
      <c r="P39" s="42" t="s">
        <v>244</v>
      </c>
      <c r="Q39">
        <v>7</v>
      </c>
      <c r="AF39" t="s">
        <v>212</v>
      </c>
      <c r="AG39" t="s">
        <v>161</v>
      </c>
      <c r="AH39" t="s">
        <v>143</v>
      </c>
      <c r="AI39" t="s">
        <v>160</v>
      </c>
      <c r="AJ39">
        <v>11</v>
      </c>
      <c r="AK39" t="s">
        <v>64</v>
      </c>
    </row>
    <row r="40" spans="1:37">
      <c r="N40" s="42" t="s">
        <v>143</v>
      </c>
      <c r="O40">
        <v>8</v>
      </c>
      <c r="P40" s="42" t="s">
        <v>245</v>
      </c>
      <c r="Q40">
        <v>8</v>
      </c>
      <c r="AF40" t="s">
        <v>213</v>
      </c>
      <c r="AG40" t="s">
        <v>163</v>
      </c>
      <c r="AH40" t="s">
        <v>143</v>
      </c>
      <c r="AI40" t="s">
        <v>162</v>
      </c>
      <c r="AJ40">
        <v>11</v>
      </c>
      <c r="AK40" t="s">
        <v>64</v>
      </c>
    </row>
    <row r="41" spans="1:37">
      <c r="N41" s="42" t="s">
        <v>142</v>
      </c>
      <c r="O41">
        <v>10</v>
      </c>
      <c r="P41" s="42" t="s">
        <v>246</v>
      </c>
      <c r="Q41">
        <v>10</v>
      </c>
      <c r="AF41" t="s">
        <v>214</v>
      </c>
      <c r="AG41" t="s">
        <v>165</v>
      </c>
      <c r="AH41" t="s">
        <v>143</v>
      </c>
      <c r="AI41" t="s">
        <v>164</v>
      </c>
      <c r="AJ41">
        <v>11</v>
      </c>
      <c r="AK41" t="s">
        <v>64</v>
      </c>
    </row>
    <row r="42" spans="1:37">
      <c r="O42">
        <v>11</v>
      </c>
      <c r="P42" s="42" t="s">
        <v>247</v>
      </c>
      <c r="Q42">
        <v>11</v>
      </c>
      <c r="AF42" t="s">
        <v>215</v>
      </c>
      <c r="AG42" t="s">
        <v>167</v>
      </c>
      <c r="AH42" t="s">
        <v>144</v>
      </c>
      <c r="AI42" t="s">
        <v>166</v>
      </c>
      <c r="AJ42">
        <v>10</v>
      </c>
      <c r="AK42" t="s">
        <v>64</v>
      </c>
    </row>
    <row r="43" spans="1:37">
      <c r="A43" t="s">
        <v>63</v>
      </c>
      <c r="B43" t="s">
        <v>66</v>
      </c>
      <c r="C43" t="s">
        <v>15</v>
      </c>
      <c r="E43" t="s">
        <v>67</v>
      </c>
      <c r="F43" t="s">
        <v>68</v>
      </c>
      <c r="O43">
        <v>12</v>
      </c>
      <c r="P43" s="42" t="s">
        <v>248</v>
      </c>
      <c r="Q43">
        <v>12</v>
      </c>
      <c r="AF43" t="s">
        <v>216</v>
      </c>
      <c r="AG43" t="s">
        <v>169</v>
      </c>
      <c r="AH43" t="s">
        <v>144</v>
      </c>
      <c r="AI43" t="s">
        <v>168</v>
      </c>
      <c r="AJ43">
        <v>10</v>
      </c>
      <c r="AK43" t="s">
        <v>64</v>
      </c>
    </row>
    <row r="44" spans="1:37">
      <c r="A44" t="s">
        <v>64</v>
      </c>
      <c r="B44">
        <v>70</v>
      </c>
      <c r="C44">
        <v>30</v>
      </c>
      <c r="E44">
        <v>14</v>
      </c>
      <c r="F44">
        <v>6</v>
      </c>
      <c r="O44">
        <v>14</v>
      </c>
      <c r="P44" s="58" t="s">
        <v>267</v>
      </c>
      <c r="Q44" s="54">
        <v>14</v>
      </c>
      <c r="AF44" t="s">
        <v>217</v>
      </c>
      <c r="AG44" t="s">
        <v>171</v>
      </c>
      <c r="AH44" t="s">
        <v>145</v>
      </c>
      <c r="AI44" t="s">
        <v>170</v>
      </c>
      <c r="AJ44">
        <v>6</v>
      </c>
      <c r="AK44" t="s">
        <v>64</v>
      </c>
    </row>
    <row r="45" spans="1:37">
      <c r="A45" t="s">
        <v>65</v>
      </c>
      <c r="B45">
        <v>90</v>
      </c>
      <c r="C45">
        <v>10</v>
      </c>
      <c r="E45">
        <v>18</v>
      </c>
      <c r="F45">
        <v>2</v>
      </c>
      <c r="O45">
        <v>15</v>
      </c>
      <c r="P45" s="58" t="s">
        <v>266</v>
      </c>
      <c r="Q45" s="54">
        <v>15</v>
      </c>
      <c r="AF45" t="s">
        <v>218</v>
      </c>
      <c r="AG45" t="s">
        <v>173</v>
      </c>
      <c r="AH45" t="s">
        <v>145</v>
      </c>
      <c r="AI45" t="s">
        <v>172</v>
      </c>
      <c r="AJ45">
        <v>6</v>
      </c>
      <c r="AK45" t="s">
        <v>64</v>
      </c>
    </row>
    <row r="46" spans="1:37">
      <c r="O46">
        <v>16</v>
      </c>
      <c r="P46" s="58" t="s">
        <v>268</v>
      </c>
      <c r="Q46" s="54">
        <v>16</v>
      </c>
      <c r="AF46" t="s">
        <v>219</v>
      </c>
      <c r="AG46" t="s">
        <v>175</v>
      </c>
      <c r="AH46" t="s">
        <v>145</v>
      </c>
      <c r="AI46" t="s">
        <v>174</v>
      </c>
      <c r="AJ46">
        <v>6</v>
      </c>
      <c r="AK46" t="s">
        <v>64</v>
      </c>
    </row>
    <row r="47" spans="1:37">
      <c r="AF47" t="s">
        <v>220</v>
      </c>
      <c r="AG47" t="s">
        <v>177</v>
      </c>
      <c r="AH47" t="s">
        <v>145</v>
      </c>
      <c r="AI47" t="s">
        <v>176</v>
      </c>
      <c r="AJ47">
        <v>6</v>
      </c>
      <c r="AK47" t="s">
        <v>64</v>
      </c>
    </row>
    <row r="48" spans="1:37">
      <c r="AF48" t="s">
        <v>221</v>
      </c>
      <c r="AG48" t="s">
        <v>179</v>
      </c>
      <c r="AH48" t="s">
        <v>146</v>
      </c>
      <c r="AI48" t="s">
        <v>178</v>
      </c>
      <c r="AJ48">
        <v>7</v>
      </c>
      <c r="AK48" t="s">
        <v>64</v>
      </c>
    </row>
    <row r="49" spans="1:37">
      <c r="AF49" t="s">
        <v>222</v>
      </c>
      <c r="AG49" t="s">
        <v>181</v>
      </c>
      <c r="AH49" t="s">
        <v>146</v>
      </c>
      <c r="AI49" t="s">
        <v>180</v>
      </c>
      <c r="AJ49">
        <v>7</v>
      </c>
      <c r="AK49" t="s">
        <v>64</v>
      </c>
    </row>
    <row r="50" spans="1:37">
      <c r="AF50" t="s">
        <v>223</v>
      </c>
      <c r="AG50" t="s">
        <v>183</v>
      </c>
      <c r="AH50" t="s">
        <v>146</v>
      </c>
      <c r="AI50" t="s">
        <v>182</v>
      </c>
      <c r="AJ50">
        <v>7</v>
      </c>
      <c r="AK50" t="s">
        <v>64</v>
      </c>
    </row>
    <row r="51" spans="1:37">
      <c r="AF51" t="s">
        <v>224</v>
      </c>
      <c r="AG51" t="s">
        <v>185</v>
      </c>
      <c r="AH51" t="s">
        <v>146</v>
      </c>
      <c r="AI51" t="s">
        <v>184</v>
      </c>
      <c r="AJ51">
        <v>7</v>
      </c>
      <c r="AK51" t="s">
        <v>64</v>
      </c>
    </row>
    <row r="52" spans="1:37">
      <c r="AF52" t="s">
        <v>225</v>
      </c>
      <c r="AG52" t="s">
        <v>187</v>
      </c>
      <c r="AH52" t="s">
        <v>147</v>
      </c>
      <c r="AI52" t="s">
        <v>186</v>
      </c>
      <c r="AJ52">
        <v>8</v>
      </c>
      <c r="AK52" t="s">
        <v>64</v>
      </c>
    </row>
    <row r="53" spans="1:37">
      <c r="A53" t="s">
        <v>249</v>
      </c>
      <c r="AF53" t="str">
        <f>+AG53&amp;". "&amp;AK53&amp;". "&amp;AI53</f>
        <v>CM-20. Concurs de mèrits. Operari/a de neteja</v>
      </c>
      <c r="AG53" t="s">
        <v>258</v>
      </c>
      <c r="AH53" t="s">
        <v>268</v>
      </c>
      <c r="AI53" t="s">
        <v>262</v>
      </c>
      <c r="AJ53">
        <v>16</v>
      </c>
      <c r="AK53" t="s">
        <v>64</v>
      </c>
    </row>
    <row r="54" spans="1:37">
      <c r="A54" t="s">
        <v>87</v>
      </c>
      <c r="AF54" t="s">
        <v>255</v>
      </c>
      <c r="AG54" t="s">
        <v>256</v>
      </c>
      <c r="AH54" t="s">
        <v>146</v>
      </c>
      <c r="AI54" t="s">
        <v>205</v>
      </c>
      <c r="AJ54">
        <v>14</v>
      </c>
      <c r="AK54" t="s">
        <v>64</v>
      </c>
    </row>
    <row r="55" spans="1:37">
      <c r="A55" t="s">
        <v>251</v>
      </c>
      <c r="AF55" t="str">
        <f>+AG55&amp;". "&amp;AK55&amp;". "&amp;AI55</f>
        <v>CM-21. Concurs de mèrits. Auxiliar del CAAS</v>
      </c>
      <c r="AG55" t="s">
        <v>259</v>
      </c>
      <c r="AH55" t="s">
        <v>266</v>
      </c>
      <c r="AI55" t="s">
        <v>263</v>
      </c>
      <c r="AJ55">
        <v>15</v>
      </c>
      <c r="AK55" t="s">
        <v>64</v>
      </c>
    </row>
    <row r="56" spans="1:37">
      <c r="A56" t="s">
        <v>250</v>
      </c>
      <c r="AF56" t="str">
        <f>+AG56&amp;". "&amp;AK56&amp;". "&amp;AI56</f>
        <v>CM-22. Concurs de mèrits. Operari/a de manteniment</v>
      </c>
      <c r="AG56" t="s">
        <v>260</v>
      </c>
      <c r="AH56" t="s">
        <v>266</v>
      </c>
      <c r="AI56" t="s">
        <v>264</v>
      </c>
      <c r="AJ56">
        <v>15</v>
      </c>
      <c r="AK56" t="s">
        <v>64</v>
      </c>
    </row>
    <row r="57" spans="1:37">
      <c r="A57" s="54" t="s">
        <v>274</v>
      </c>
      <c r="AF57" t="str">
        <f>+AG57&amp;". "&amp;AK57&amp;". "&amp;AI57</f>
        <v>CM-23. Concurs de mèrits. Responsable xarxa de senderisme</v>
      </c>
      <c r="AG57" t="s">
        <v>261</v>
      </c>
      <c r="AH57" t="s">
        <v>267</v>
      </c>
      <c r="AI57" t="s">
        <v>265</v>
      </c>
      <c r="AJ57">
        <v>14</v>
      </c>
      <c r="AK57" t="s">
        <v>64</v>
      </c>
    </row>
    <row r="58" spans="1:37">
      <c r="AF58" t="s">
        <v>226</v>
      </c>
      <c r="AG58" t="s">
        <v>188</v>
      </c>
      <c r="AH58" t="s">
        <v>141</v>
      </c>
      <c r="AI58" t="s">
        <v>152</v>
      </c>
      <c r="AJ58">
        <v>3</v>
      </c>
      <c r="AK58" t="s">
        <v>65</v>
      </c>
    </row>
    <row r="59" spans="1:37">
      <c r="AF59" t="s">
        <v>227</v>
      </c>
      <c r="AG59" t="s">
        <v>189</v>
      </c>
      <c r="AH59" t="s">
        <v>141</v>
      </c>
      <c r="AI59" t="s">
        <v>154</v>
      </c>
      <c r="AJ59">
        <v>3</v>
      </c>
      <c r="AK59" t="s">
        <v>65</v>
      </c>
    </row>
    <row r="60" spans="1:37">
      <c r="AF60" t="s">
        <v>228</v>
      </c>
      <c r="AG60" t="s">
        <v>190</v>
      </c>
      <c r="AH60" t="s">
        <v>143</v>
      </c>
      <c r="AI60" t="s">
        <v>160</v>
      </c>
      <c r="AJ60">
        <v>11</v>
      </c>
      <c r="AK60" t="s">
        <v>65</v>
      </c>
    </row>
    <row r="61" spans="1:37">
      <c r="AF61" t="s">
        <v>229</v>
      </c>
      <c r="AG61" t="s">
        <v>191</v>
      </c>
      <c r="AH61" t="s">
        <v>143</v>
      </c>
      <c r="AI61" t="s">
        <v>166</v>
      </c>
      <c r="AJ61">
        <v>11</v>
      </c>
      <c r="AK61" t="s">
        <v>65</v>
      </c>
    </row>
    <row r="62" spans="1:37">
      <c r="AF62" t="s">
        <v>230</v>
      </c>
      <c r="AG62" t="s">
        <v>192</v>
      </c>
      <c r="AH62" t="s">
        <v>144</v>
      </c>
      <c r="AI62" t="s">
        <v>166</v>
      </c>
      <c r="AJ62">
        <v>10</v>
      </c>
      <c r="AK62" t="s">
        <v>65</v>
      </c>
    </row>
    <row r="63" spans="1:37">
      <c r="AF63" t="s">
        <v>231</v>
      </c>
      <c r="AG63" t="s">
        <v>194</v>
      </c>
      <c r="AH63" t="s">
        <v>144</v>
      </c>
      <c r="AI63" t="s">
        <v>193</v>
      </c>
      <c r="AJ63">
        <v>10</v>
      </c>
      <c r="AK63" t="s">
        <v>65</v>
      </c>
    </row>
    <row r="64" spans="1:37">
      <c r="AF64" t="s">
        <v>232</v>
      </c>
      <c r="AG64" t="s">
        <v>195</v>
      </c>
      <c r="AH64" t="s">
        <v>145</v>
      </c>
      <c r="AI64" t="s">
        <v>174</v>
      </c>
      <c r="AJ64">
        <v>6</v>
      </c>
      <c r="AK64" t="s">
        <v>65</v>
      </c>
    </row>
    <row r="65" spans="32:37">
      <c r="AF65" t="s">
        <v>233</v>
      </c>
      <c r="AG65" t="s">
        <v>197</v>
      </c>
      <c r="AH65" t="s">
        <v>145</v>
      </c>
      <c r="AI65" t="s">
        <v>196</v>
      </c>
      <c r="AJ65">
        <v>6</v>
      </c>
      <c r="AK65" t="s">
        <v>65</v>
      </c>
    </row>
    <row r="66" spans="32:37">
      <c r="AF66" t="s">
        <v>234</v>
      </c>
      <c r="AG66" t="s">
        <v>199</v>
      </c>
      <c r="AH66" t="s">
        <v>145</v>
      </c>
      <c r="AI66" t="s">
        <v>198</v>
      </c>
      <c r="AJ66">
        <v>6</v>
      </c>
      <c r="AK66" t="s">
        <v>65</v>
      </c>
    </row>
    <row r="67" spans="32:37">
      <c r="AF67" t="s">
        <v>235</v>
      </c>
      <c r="AG67" t="s">
        <v>200</v>
      </c>
      <c r="AH67" t="s">
        <v>146</v>
      </c>
      <c r="AI67" t="s">
        <v>178</v>
      </c>
      <c r="AJ67">
        <v>7</v>
      </c>
      <c r="AK67" t="s">
        <v>65</v>
      </c>
    </row>
    <row r="68" spans="32:37">
      <c r="AF68" t="s">
        <v>236</v>
      </c>
      <c r="AG68" t="s">
        <v>202</v>
      </c>
      <c r="AH68" s="48" t="s">
        <v>146</v>
      </c>
      <c r="AI68" t="s">
        <v>201</v>
      </c>
      <c r="AJ68">
        <v>7</v>
      </c>
      <c r="AK68" t="s">
        <v>65</v>
      </c>
    </row>
    <row r="69" spans="32:37">
      <c r="AF69" t="s">
        <v>237</v>
      </c>
      <c r="AG69" t="s">
        <v>203</v>
      </c>
      <c r="AH69" s="48" t="s">
        <v>146</v>
      </c>
      <c r="AI69" t="s">
        <v>182</v>
      </c>
      <c r="AJ69">
        <v>7</v>
      </c>
      <c r="AK69" t="s">
        <v>65</v>
      </c>
    </row>
    <row r="70" spans="32:37">
      <c r="AF70" t="s">
        <v>238</v>
      </c>
      <c r="AG70" t="s">
        <v>204</v>
      </c>
      <c r="AH70" s="48" t="s">
        <v>146</v>
      </c>
      <c r="AI70" t="s">
        <v>184</v>
      </c>
      <c r="AJ70">
        <v>7</v>
      </c>
      <c r="AK70" t="s">
        <v>65</v>
      </c>
    </row>
  </sheetData>
  <sortState ref="AF34:AK70">
    <sortCondition ref="AF34:AF70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R23"/>
  <sheetViews>
    <sheetView topLeftCell="E1" zoomScale="70" zoomScaleNormal="70" workbookViewId="0">
      <selection activeCell="E1" sqref="E1:AR23"/>
    </sheetView>
  </sheetViews>
  <sheetFormatPr baseColWidth="10" defaultRowHeight="14.4"/>
  <cols>
    <col min="1" max="1" width="45.88671875" hidden="1" customWidth="1"/>
    <col min="2" max="2" width="4" hidden="1" customWidth="1"/>
    <col min="3" max="3" width="29" hidden="1" customWidth="1"/>
    <col min="4" max="4" width="0" hidden="1" customWidth="1"/>
    <col min="7" max="7" width="20.5546875" bestFit="1" customWidth="1"/>
    <col min="8" max="8" width="14.6640625" bestFit="1" customWidth="1"/>
    <col min="9" max="9" width="15.6640625" bestFit="1" customWidth="1"/>
    <col min="11" max="70" width="5.6640625" customWidth="1"/>
  </cols>
  <sheetData>
    <row r="1" spans="1:70">
      <c r="A1" s="32" t="s">
        <v>86</v>
      </c>
      <c r="B1" s="32"/>
      <c r="C1" s="32"/>
      <c r="D1" s="32"/>
      <c r="F1" t="s">
        <v>93</v>
      </c>
      <c r="G1" t="s">
        <v>96</v>
      </c>
      <c r="I1" t="s">
        <v>106</v>
      </c>
      <c r="J1" t="s">
        <v>105</v>
      </c>
      <c r="K1" s="35" t="s">
        <v>107</v>
      </c>
      <c r="L1" s="35">
        <v>1</v>
      </c>
      <c r="M1" s="35">
        <v>2</v>
      </c>
      <c r="N1" s="35">
        <v>3</v>
      </c>
      <c r="O1" s="35">
        <v>4</v>
      </c>
      <c r="P1" s="35">
        <v>5</v>
      </c>
      <c r="Q1" s="35">
        <v>6</v>
      </c>
      <c r="R1" s="35">
        <v>7</v>
      </c>
      <c r="S1" s="35">
        <v>8</v>
      </c>
      <c r="T1" s="35">
        <v>9</v>
      </c>
      <c r="U1" s="35">
        <v>10</v>
      </c>
      <c r="V1" s="35">
        <v>11</v>
      </c>
      <c r="W1" s="35">
        <v>12</v>
      </c>
      <c r="X1" s="35">
        <v>13</v>
      </c>
      <c r="Y1" s="37"/>
      <c r="Z1" s="37">
        <v>1</v>
      </c>
      <c r="AA1" s="37">
        <v>2</v>
      </c>
      <c r="AB1" s="37">
        <v>3</v>
      </c>
      <c r="AC1" s="37">
        <v>4</v>
      </c>
      <c r="AD1" s="37">
        <v>5</v>
      </c>
      <c r="AE1" s="37">
        <v>6</v>
      </c>
      <c r="AF1" s="37">
        <v>7</v>
      </c>
      <c r="AG1" s="37">
        <v>8</v>
      </c>
      <c r="AH1" s="37">
        <v>9</v>
      </c>
      <c r="AI1" s="37">
        <v>10</v>
      </c>
      <c r="AJ1" s="37">
        <v>11</v>
      </c>
      <c r="AK1" s="37">
        <v>12</v>
      </c>
      <c r="AL1" s="37">
        <v>13</v>
      </c>
      <c r="AO1">
        <v>1</v>
      </c>
      <c r="AP1">
        <v>2</v>
      </c>
      <c r="AQ1">
        <v>3</v>
      </c>
      <c r="AR1">
        <v>4</v>
      </c>
      <c r="AS1">
        <v>5</v>
      </c>
      <c r="AT1">
        <v>6</v>
      </c>
      <c r="AU1">
        <v>7</v>
      </c>
      <c r="AV1">
        <v>8</v>
      </c>
      <c r="AW1">
        <v>9</v>
      </c>
      <c r="AX1">
        <v>10</v>
      </c>
      <c r="AY1">
        <v>11</v>
      </c>
      <c r="AZ1">
        <v>12</v>
      </c>
      <c r="BA1">
        <v>13</v>
      </c>
      <c r="BB1">
        <v>14</v>
      </c>
      <c r="BE1">
        <v>1</v>
      </c>
      <c r="BF1">
        <v>2</v>
      </c>
      <c r="BG1">
        <v>3</v>
      </c>
      <c r="BH1">
        <v>4</v>
      </c>
      <c r="BI1">
        <v>5</v>
      </c>
      <c r="BJ1">
        <v>6</v>
      </c>
      <c r="BK1">
        <v>7</v>
      </c>
      <c r="BL1">
        <v>8</v>
      </c>
      <c r="BM1">
        <v>9</v>
      </c>
      <c r="BN1">
        <v>10</v>
      </c>
      <c r="BO1">
        <v>11</v>
      </c>
      <c r="BP1">
        <v>12</v>
      </c>
      <c r="BQ1">
        <v>13</v>
      </c>
      <c r="BR1">
        <v>14</v>
      </c>
    </row>
    <row r="2" spans="1:70">
      <c r="A2" t="s">
        <v>69</v>
      </c>
      <c r="C2" t="s">
        <v>75</v>
      </c>
      <c r="E2">
        <v>1</v>
      </c>
      <c r="F2" s="39" t="s">
        <v>94</v>
      </c>
      <c r="G2" s="39" t="s">
        <v>97</v>
      </c>
      <c r="H2" s="39" t="s">
        <v>69</v>
      </c>
      <c r="I2" s="39"/>
      <c r="J2" s="39" t="s">
        <v>75</v>
      </c>
      <c r="K2" s="36">
        <v>1</v>
      </c>
      <c r="L2" s="33"/>
      <c r="M2" s="33"/>
      <c r="N2" s="33">
        <v>0.14000000000000001</v>
      </c>
      <c r="O2" s="33">
        <v>0.14000000000000001</v>
      </c>
      <c r="P2" s="33"/>
      <c r="Q2" s="33">
        <v>0.02</v>
      </c>
      <c r="R2" s="33">
        <v>0.02</v>
      </c>
      <c r="S2" s="33">
        <v>0.02</v>
      </c>
      <c r="T2" s="33"/>
      <c r="U2" s="33">
        <v>0.02</v>
      </c>
      <c r="V2" s="33">
        <v>0.02</v>
      </c>
      <c r="W2" s="33">
        <v>0.02</v>
      </c>
      <c r="X2" s="33"/>
      <c r="Y2" s="38">
        <v>1</v>
      </c>
      <c r="Z2" s="34" t="str">
        <f>IF(L2&lt;&gt;"",IF(L2=0.02,0,0.07),"")</f>
        <v/>
      </c>
      <c r="AA2" s="34" t="str">
        <f t="shared" ref="AA2:AL2" si="0">IF(M2&lt;&gt;"",IF(M2=0.02,0,0.07),"")</f>
        <v/>
      </c>
      <c r="AB2" s="34">
        <f t="shared" si="0"/>
        <v>7.0000000000000007E-2</v>
      </c>
      <c r="AC2" s="34">
        <f t="shared" si="0"/>
        <v>7.0000000000000007E-2</v>
      </c>
      <c r="AD2" s="34" t="str">
        <f t="shared" si="0"/>
        <v/>
      </c>
      <c r="AE2" s="34">
        <f t="shared" si="0"/>
        <v>0</v>
      </c>
      <c r="AF2" s="34">
        <f t="shared" si="0"/>
        <v>0</v>
      </c>
      <c r="AG2" s="34">
        <f t="shared" si="0"/>
        <v>0</v>
      </c>
      <c r="AH2" s="34" t="str">
        <f t="shared" si="0"/>
        <v/>
      </c>
      <c r="AI2" s="34">
        <f t="shared" si="0"/>
        <v>0</v>
      </c>
      <c r="AJ2" s="34">
        <f t="shared" si="0"/>
        <v>0</v>
      </c>
      <c r="AK2" s="34">
        <f t="shared" si="0"/>
        <v>0</v>
      </c>
      <c r="AL2" s="34" t="str">
        <f t="shared" si="0"/>
        <v/>
      </c>
      <c r="AN2">
        <v>1</v>
      </c>
      <c r="AR2">
        <v>0.14000000000000001</v>
      </c>
      <c r="BD2">
        <v>1</v>
      </c>
      <c r="BH2">
        <v>7.0000000000000007E-2</v>
      </c>
    </row>
    <row r="3" spans="1:70">
      <c r="A3" t="s">
        <v>70</v>
      </c>
      <c r="C3" t="s">
        <v>76</v>
      </c>
      <c r="E3">
        <v>2</v>
      </c>
      <c r="F3" s="39" t="s">
        <v>94</v>
      </c>
      <c r="G3" s="39" t="s">
        <v>97</v>
      </c>
      <c r="H3" s="39" t="s">
        <v>70</v>
      </c>
      <c r="I3" s="39"/>
      <c r="J3" s="39" t="s">
        <v>76</v>
      </c>
      <c r="K3" s="36">
        <v>2</v>
      </c>
      <c r="L3" s="33"/>
      <c r="M3" s="33"/>
      <c r="N3" s="33">
        <v>0.14000000000000001</v>
      </c>
      <c r="O3" s="33">
        <v>0.14000000000000001</v>
      </c>
      <c r="P3" s="33"/>
      <c r="Q3" s="33">
        <v>0.02</v>
      </c>
      <c r="R3" s="33">
        <v>0.02</v>
      </c>
      <c r="S3" s="33">
        <v>0.02</v>
      </c>
      <c r="T3" s="33"/>
      <c r="U3" s="33">
        <v>0.02</v>
      </c>
      <c r="V3" s="33">
        <v>0.02</v>
      </c>
      <c r="W3" s="33">
        <v>0.02</v>
      </c>
      <c r="X3" s="33"/>
      <c r="Y3" s="38">
        <v>2</v>
      </c>
      <c r="Z3" s="34" t="str">
        <f t="shared" ref="Z3:Z14" si="1">IF(L3&lt;&gt;"",IF(L3=0.02,0,0.07),"")</f>
        <v/>
      </c>
      <c r="AA3" s="34" t="str">
        <f t="shared" ref="AA3:AA14" si="2">IF(M3&lt;&gt;"",IF(M3=0.02,0,0.07),"")</f>
        <v/>
      </c>
      <c r="AB3" s="34">
        <f t="shared" ref="AB3:AB14" si="3">IF(N3&lt;&gt;"",IF(N3=0.02,0,0.07),"")</f>
        <v>7.0000000000000007E-2</v>
      </c>
      <c r="AC3" s="34">
        <f t="shared" ref="AC3:AC14" si="4">IF(O3&lt;&gt;"",IF(O3=0.02,0,0.07),"")</f>
        <v>7.0000000000000007E-2</v>
      </c>
      <c r="AD3" s="34" t="str">
        <f t="shared" ref="AD3:AD14" si="5">IF(P3&lt;&gt;"",IF(P3=0.02,0,0.07),"")</f>
        <v/>
      </c>
      <c r="AE3" s="34">
        <f t="shared" ref="AE3:AE14" si="6">IF(Q3&lt;&gt;"",IF(Q3=0.02,0,0.07),"")</f>
        <v>0</v>
      </c>
      <c r="AF3" s="34">
        <f t="shared" ref="AF3:AF14" si="7">IF(R3&lt;&gt;"",IF(R3=0.02,0,0.07),"")</f>
        <v>0</v>
      </c>
      <c r="AG3" s="34">
        <f t="shared" ref="AG3:AG14" si="8">IF(S3&lt;&gt;"",IF(S3=0.02,0,0.07),"")</f>
        <v>0</v>
      </c>
      <c r="AH3" s="34" t="str">
        <f t="shared" ref="AH3:AH14" si="9">IF(T3&lt;&gt;"",IF(T3=0.02,0,0.07),"")</f>
        <v/>
      </c>
      <c r="AI3" s="34">
        <f t="shared" ref="AI3:AI14" si="10">IF(U3&lt;&gt;"",IF(U3=0.02,0,0.07),"")</f>
        <v>0</v>
      </c>
      <c r="AJ3" s="34">
        <f t="shared" ref="AJ3:AJ14" si="11">IF(V3&lt;&gt;"",IF(V3=0.02,0,0.07),"")</f>
        <v>0</v>
      </c>
      <c r="AK3" s="34">
        <f t="shared" ref="AK3:AK14" si="12">IF(W3&lt;&gt;"",IF(W3=0.02,0,0.07),"")</f>
        <v>0</v>
      </c>
      <c r="AL3" s="34" t="str">
        <f t="shared" ref="AL3:AL14" si="13">IF(X3&lt;&gt;"",IF(X3=0.02,0,0.07),"")</f>
        <v/>
      </c>
      <c r="AN3">
        <v>2</v>
      </c>
      <c r="AR3">
        <v>0.14000000000000001</v>
      </c>
      <c r="BD3">
        <v>2</v>
      </c>
      <c r="BH3">
        <v>7.0000000000000007E-2</v>
      </c>
    </row>
    <row r="4" spans="1:70">
      <c r="A4" t="s">
        <v>71</v>
      </c>
      <c r="C4" t="s">
        <v>77</v>
      </c>
      <c r="E4">
        <v>3</v>
      </c>
      <c r="F4" s="39" t="s">
        <v>94</v>
      </c>
      <c r="G4" s="39" t="s">
        <v>97</v>
      </c>
      <c r="H4" s="39" t="s">
        <v>71</v>
      </c>
      <c r="I4" s="39"/>
      <c r="J4" s="39" t="s">
        <v>77</v>
      </c>
      <c r="K4" s="36">
        <v>3</v>
      </c>
      <c r="L4" s="33"/>
      <c r="M4" s="33"/>
      <c r="N4" s="33">
        <v>0.14000000000000001</v>
      </c>
      <c r="O4" s="33">
        <v>0.14000000000000001</v>
      </c>
      <c r="P4" s="33"/>
      <c r="Q4" s="33">
        <v>0.02</v>
      </c>
      <c r="R4" s="33">
        <v>0.02</v>
      </c>
      <c r="S4" s="33">
        <v>0.02</v>
      </c>
      <c r="T4" s="33"/>
      <c r="U4" s="33">
        <v>0.02</v>
      </c>
      <c r="V4" s="33">
        <v>0.02</v>
      </c>
      <c r="W4" s="33">
        <v>0.02</v>
      </c>
      <c r="X4" s="33"/>
      <c r="Y4" s="38">
        <v>3</v>
      </c>
      <c r="Z4" s="34" t="str">
        <f t="shared" si="1"/>
        <v/>
      </c>
      <c r="AA4" s="34" t="str">
        <f t="shared" si="2"/>
        <v/>
      </c>
      <c r="AB4" s="34">
        <f t="shared" si="3"/>
        <v>7.0000000000000007E-2</v>
      </c>
      <c r="AC4" s="34">
        <f t="shared" si="4"/>
        <v>7.0000000000000007E-2</v>
      </c>
      <c r="AD4" s="34" t="str">
        <f t="shared" si="5"/>
        <v/>
      </c>
      <c r="AE4" s="34">
        <f t="shared" si="6"/>
        <v>0</v>
      </c>
      <c r="AF4" s="34">
        <f t="shared" si="7"/>
        <v>0</v>
      </c>
      <c r="AG4" s="34">
        <f t="shared" si="8"/>
        <v>0</v>
      </c>
      <c r="AH4" s="34" t="str">
        <f t="shared" si="9"/>
        <v/>
      </c>
      <c r="AI4" s="34">
        <f t="shared" si="10"/>
        <v>0</v>
      </c>
      <c r="AJ4" s="34">
        <f t="shared" si="11"/>
        <v>0</v>
      </c>
      <c r="AK4" s="34">
        <f t="shared" si="12"/>
        <v>0</v>
      </c>
      <c r="AL4" s="34" t="str">
        <f t="shared" si="13"/>
        <v/>
      </c>
      <c r="AN4">
        <v>3</v>
      </c>
      <c r="AR4">
        <v>0.14000000000000001</v>
      </c>
      <c r="BD4">
        <v>3</v>
      </c>
      <c r="BH4">
        <v>7.0000000000000007E-2</v>
      </c>
    </row>
    <row r="5" spans="1:70">
      <c r="A5" t="s">
        <v>72</v>
      </c>
      <c r="C5" t="s">
        <v>78</v>
      </c>
      <c r="E5">
        <v>4</v>
      </c>
      <c r="F5" s="39" t="s">
        <v>94</v>
      </c>
      <c r="G5" s="39" t="s">
        <v>97</v>
      </c>
      <c r="H5" s="39" t="s">
        <v>72</v>
      </c>
      <c r="I5" s="39"/>
      <c r="J5" s="39" t="s">
        <v>78</v>
      </c>
      <c r="K5" s="36">
        <v>4</v>
      </c>
      <c r="L5" s="33"/>
      <c r="M5" s="33"/>
      <c r="N5" s="33">
        <v>0.02</v>
      </c>
      <c r="O5" s="33">
        <v>0.14000000000000001</v>
      </c>
      <c r="P5" s="33"/>
      <c r="Q5" s="33">
        <v>0.02</v>
      </c>
      <c r="R5" s="33">
        <v>0.02</v>
      </c>
      <c r="S5" s="33">
        <v>0.02</v>
      </c>
      <c r="T5" s="33"/>
      <c r="U5" s="33">
        <v>0.02</v>
      </c>
      <c r="V5" s="33">
        <v>0.02</v>
      </c>
      <c r="W5" s="33">
        <v>0.02</v>
      </c>
      <c r="X5" s="33"/>
      <c r="Y5" s="38">
        <v>4</v>
      </c>
      <c r="Z5" s="34" t="str">
        <f t="shared" si="1"/>
        <v/>
      </c>
      <c r="AA5" s="34" t="str">
        <f t="shared" si="2"/>
        <v/>
      </c>
      <c r="AB5" s="34">
        <f t="shared" si="3"/>
        <v>0</v>
      </c>
      <c r="AC5" s="34">
        <f t="shared" si="4"/>
        <v>7.0000000000000007E-2</v>
      </c>
      <c r="AD5" s="34" t="str">
        <f t="shared" si="5"/>
        <v/>
      </c>
      <c r="AE5" s="34">
        <f t="shared" si="6"/>
        <v>0</v>
      </c>
      <c r="AF5" s="34">
        <f t="shared" si="7"/>
        <v>0</v>
      </c>
      <c r="AG5" s="34">
        <f t="shared" si="8"/>
        <v>0</v>
      </c>
      <c r="AH5" s="34" t="str">
        <f t="shared" si="9"/>
        <v/>
      </c>
      <c r="AI5" s="34">
        <f t="shared" si="10"/>
        <v>0</v>
      </c>
      <c r="AJ5" s="34">
        <f t="shared" si="11"/>
        <v>0</v>
      </c>
      <c r="AK5" s="34">
        <f t="shared" si="12"/>
        <v>0</v>
      </c>
      <c r="AL5" s="34" t="str">
        <f t="shared" si="13"/>
        <v/>
      </c>
      <c r="AN5">
        <v>4</v>
      </c>
      <c r="AR5">
        <v>0.14000000000000001</v>
      </c>
      <c r="BD5">
        <v>4</v>
      </c>
      <c r="BH5">
        <v>7.0000000000000007E-2</v>
      </c>
    </row>
    <row r="6" spans="1:70">
      <c r="A6" t="s">
        <v>73</v>
      </c>
      <c r="C6" t="s">
        <v>79</v>
      </c>
      <c r="E6">
        <v>5</v>
      </c>
      <c r="F6" s="39" t="s">
        <v>94</v>
      </c>
      <c r="G6" s="39" t="s">
        <v>97</v>
      </c>
      <c r="H6" s="39" t="s">
        <v>73</v>
      </c>
      <c r="I6" s="39"/>
      <c r="J6" s="39" t="s">
        <v>79</v>
      </c>
      <c r="K6" s="36">
        <v>5</v>
      </c>
      <c r="L6" s="33"/>
      <c r="M6" s="33"/>
      <c r="N6" s="33">
        <v>0.02</v>
      </c>
      <c r="O6" s="33">
        <v>0.02</v>
      </c>
      <c r="P6" s="33"/>
      <c r="Q6" s="33">
        <v>0.02</v>
      </c>
      <c r="R6" s="33">
        <v>0.02</v>
      </c>
      <c r="S6" s="33">
        <v>0.02</v>
      </c>
      <c r="T6" s="33"/>
      <c r="U6" s="33">
        <v>0.02</v>
      </c>
      <c r="V6" s="33">
        <v>0.02</v>
      </c>
      <c r="W6" s="33">
        <v>0.02</v>
      </c>
      <c r="X6" s="33"/>
      <c r="Y6" s="38">
        <v>5</v>
      </c>
      <c r="Z6" s="34" t="str">
        <f t="shared" si="1"/>
        <v/>
      </c>
      <c r="AA6" s="34" t="str">
        <f t="shared" si="2"/>
        <v/>
      </c>
      <c r="AB6" s="34">
        <f t="shared" si="3"/>
        <v>0</v>
      </c>
      <c r="AC6" s="34">
        <f t="shared" si="4"/>
        <v>0</v>
      </c>
      <c r="AD6" s="34" t="str">
        <f t="shared" si="5"/>
        <v/>
      </c>
      <c r="AE6" s="34">
        <f t="shared" si="6"/>
        <v>0</v>
      </c>
      <c r="AF6" s="34">
        <f t="shared" si="7"/>
        <v>0</v>
      </c>
      <c r="AG6" s="34">
        <f t="shared" si="8"/>
        <v>0</v>
      </c>
      <c r="AH6" s="34" t="str">
        <f t="shared" si="9"/>
        <v/>
      </c>
      <c r="AI6" s="34">
        <f t="shared" si="10"/>
        <v>0</v>
      </c>
      <c r="AJ6" s="34">
        <f t="shared" si="11"/>
        <v>0</v>
      </c>
      <c r="AK6" s="34">
        <f t="shared" si="12"/>
        <v>0</v>
      </c>
      <c r="AL6" s="34" t="str">
        <f t="shared" si="13"/>
        <v/>
      </c>
      <c r="AN6">
        <v>5</v>
      </c>
      <c r="AR6">
        <v>0.02</v>
      </c>
      <c r="BD6">
        <v>5</v>
      </c>
      <c r="BH6">
        <v>0</v>
      </c>
    </row>
    <row r="7" spans="1:70">
      <c r="E7">
        <v>6</v>
      </c>
      <c r="F7" s="40" t="s">
        <v>95</v>
      </c>
      <c r="G7" s="40" t="s">
        <v>98</v>
      </c>
      <c r="H7" s="40" t="s">
        <v>88</v>
      </c>
      <c r="I7" s="40" t="s">
        <v>103</v>
      </c>
      <c r="J7" s="40" t="s">
        <v>3</v>
      </c>
      <c r="K7" s="36">
        <v>6</v>
      </c>
      <c r="L7" s="33"/>
      <c r="M7" s="33"/>
      <c r="N7" s="33">
        <v>0.02</v>
      </c>
      <c r="O7" s="33">
        <v>0.02</v>
      </c>
      <c r="P7" s="33"/>
      <c r="Q7" s="33">
        <v>0.14000000000000001</v>
      </c>
      <c r="R7" s="33">
        <v>0.02</v>
      </c>
      <c r="S7" s="33">
        <v>0.02</v>
      </c>
      <c r="T7" s="33"/>
      <c r="U7" s="33">
        <v>0.02</v>
      </c>
      <c r="V7" s="33">
        <v>0.02</v>
      </c>
      <c r="W7" s="33">
        <v>0.02</v>
      </c>
      <c r="X7" s="33"/>
      <c r="Y7" s="38">
        <v>6</v>
      </c>
      <c r="Z7" s="34" t="str">
        <f t="shared" si="1"/>
        <v/>
      </c>
      <c r="AA7" s="34" t="str">
        <f t="shared" si="2"/>
        <v/>
      </c>
      <c r="AB7" s="34">
        <f t="shared" si="3"/>
        <v>0</v>
      </c>
      <c r="AC7" s="34">
        <f t="shared" si="4"/>
        <v>0</v>
      </c>
      <c r="AD7" s="34" t="str">
        <f t="shared" si="5"/>
        <v/>
      </c>
      <c r="AE7" s="34">
        <f t="shared" si="6"/>
        <v>7.0000000000000007E-2</v>
      </c>
      <c r="AF7" s="34">
        <f t="shared" si="7"/>
        <v>0</v>
      </c>
      <c r="AG7" s="34">
        <f t="shared" si="8"/>
        <v>0</v>
      </c>
      <c r="AH7" s="34" t="str">
        <f t="shared" si="9"/>
        <v/>
      </c>
      <c r="AI7" s="34">
        <f t="shared" si="10"/>
        <v>0</v>
      </c>
      <c r="AJ7" s="34">
        <f t="shared" si="11"/>
        <v>0</v>
      </c>
      <c r="AK7" s="34">
        <f t="shared" si="12"/>
        <v>0</v>
      </c>
      <c r="AL7" s="34" t="str">
        <f t="shared" si="13"/>
        <v/>
      </c>
      <c r="AN7">
        <v>6</v>
      </c>
      <c r="AR7">
        <v>0.02</v>
      </c>
      <c r="BD7">
        <v>6</v>
      </c>
      <c r="BH7">
        <v>0</v>
      </c>
    </row>
    <row r="8" spans="1:70">
      <c r="A8" s="32" t="s">
        <v>74</v>
      </c>
      <c r="B8" s="32"/>
      <c r="C8" s="32"/>
      <c r="D8" s="32"/>
      <c r="E8">
        <v>7</v>
      </c>
      <c r="F8" s="40" t="s">
        <v>95</v>
      </c>
      <c r="G8" s="40" t="s">
        <v>98</v>
      </c>
      <c r="H8" s="40" t="s">
        <v>90</v>
      </c>
      <c r="I8" s="40" t="s">
        <v>102</v>
      </c>
      <c r="J8" s="40" t="s">
        <v>4</v>
      </c>
      <c r="K8" s="36">
        <v>7</v>
      </c>
      <c r="L8" s="33"/>
      <c r="M8" s="33"/>
      <c r="N8" s="33">
        <v>0.02</v>
      </c>
      <c r="O8" s="33">
        <v>0.02</v>
      </c>
      <c r="P8" s="33"/>
      <c r="Q8" s="33">
        <v>0.02</v>
      </c>
      <c r="R8" s="33">
        <v>0.14000000000000001</v>
      </c>
      <c r="S8" s="33">
        <v>0.02</v>
      </c>
      <c r="T8" s="33"/>
      <c r="U8" s="33">
        <v>0.02</v>
      </c>
      <c r="V8" s="33">
        <v>0.02</v>
      </c>
      <c r="W8" s="33">
        <v>0.02</v>
      </c>
      <c r="X8" s="33"/>
      <c r="Y8" s="38">
        <v>7</v>
      </c>
      <c r="Z8" s="34" t="str">
        <f t="shared" si="1"/>
        <v/>
      </c>
      <c r="AA8" s="34" t="str">
        <f t="shared" si="2"/>
        <v/>
      </c>
      <c r="AB8" s="34">
        <f t="shared" si="3"/>
        <v>0</v>
      </c>
      <c r="AC8" s="34">
        <f t="shared" si="4"/>
        <v>0</v>
      </c>
      <c r="AD8" s="34" t="str">
        <f t="shared" si="5"/>
        <v/>
      </c>
      <c r="AE8" s="34">
        <f t="shared" si="6"/>
        <v>0</v>
      </c>
      <c r="AF8" s="34">
        <f t="shared" si="7"/>
        <v>7.0000000000000007E-2</v>
      </c>
      <c r="AG8" s="34">
        <f t="shared" si="8"/>
        <v>0</v>
      </c>
      <c r="AH8" s="34" t="str">
        <f t="shared" si="9"/>
        <v/>
      </c>
      <c r="AI8" s="34">
        <f t="shared" si="10"/>
        <v>0</v>
      </c>
      <c r="AJ8" s="34">
        <f t="shared" si="11"/>
        <v>0</v>
      </c>
      <c r="AK8" s="34">
        <f t="shared" si="12"/>
        <v>0</v>
      </c>
      <c r="AL8" s="34" t="str">
        <f t="shared" si="13"/>
        <v/>
      </c>
      <c r="AN8">
        <v>7</v>
      </c>
      <c r="AR8">
        <v>0.02</v>
      </c>
      <c r="BD8">
        <v>7</v>
      </c>
      <c r="BH8">
        <v>0</v>
      </c>
    </row>
    <row r="9" spans="1:70">
      <c r="A9" t="s">
        <v>88</v>
      </c>
      <c r="C9" t="s">
        <v>80</v>
      </c>
      <c r="D9" t="s">
        <v>75</v>
      </c>
      <c r="E9">
        <v>8</v>
      </c>
      <c r="F9" s="40" t="s">
        <v>95</v>
      </c>
      <c r="G9" s="40" t="s">
        <v>98</v>
      </c>
      <c r="H9" s="40" t="s">
        <v>89</v>
      </c>
      <c r="I9" s="40" t="s">
        <v>101</v>
      </c>
      <c r="J9" s="40" t="s">
        <v>91</v>
      </c>
      <c r="K9" s="36">
        <v>8</v>
      </c>
      <c r="L9" s="33"/>
      <c r="M9" s="33"/>
      <c r="N9" s="33">
        <v>0.02</v>
      </c>
      <c r="O9" s="33">
        <v>0.02</v>
      </c>
      <c r="P9" s="33"/>
      <c r="Q9" s="33">
        <v>0.02</v>
      </c>
      <c r="R9" s="33">
        <v>0.02</v>
      </c>
      <c r="S9" s="33">
        <v>0.14000000000000001</v>
      </c>
      <c r="T9" s="33"/>
      <c r="U9" s="33">
        <v>0.02</v>
      </c>
      <c r="V9" s="33">
        <v>0.02</v>
      </c>
      <c r="W9" s="33">
        <v>0.02</v>
      </c>
      <c r="X9" s="33"/>
      <c r="Y9" s="38">
        <v>8</v>
      </c>
      <c r="Z9" s="34" t="str">
        <f t="shared" si="1"/>
        <v/>
      </c>
      <c r="AA9" s="34" t="str">
        <f t="shared" si="2"/>
        <v/>
      </c>
      <c r="AB9" s="34">
        <f t="shared" si="3"/>
        <v>0</v>
      </c>
      <c r="AC9" s="34">
        <f t="shared" si="4"/>
        <v>0</v>
      </c>
      <c r="AD9" s="34" t="str">
        <f t="shared" si="5"/>
        <v/>
      </c>
      <c r="AE9" s="34">
        <f t="shared" si="6"/>
        <v>0</v>
      </c>
      <c r="AF9" s="34">
        <f t="shared" si="7"/>
        <v>0</v>
      </c>
      <c r="AG9" s="34">
        <f t="shared" si="8"/>
        <v>7.0000000000000007E-2</v>
      </c>
      <c r="AH9" s="34" t="str">
        <f t="shared" si="9"/>
        <v/>
      </c>
      <c r="AI9" s="34">
        <f t="shared" si="10"/>
        <v>0</v>
      </c>
      <c r="AJ9" s="34">
        <f t="shared" si="11"/>
        <v>0</v>
      </c>
      <c r="AK9" s="34">
        <f t="shared" si="12"/>
        <v>0</v>
      </c>
      <c r="AL9" s="34" t="str">
        <f t="shared" si="13"/>
        <v/>
      </c>
      <c r="AN9">
        <v>8</v>
      </c>
      <c r="AR9">
        <v>0.02</v>
      </c>
      <c r="BD9">
        <v>8</v>
      </c>
      <c r="BH9">
        <v>0</v>
      </c>
    </row>
    <row r="10" spans="1:70">
      <c r="A10" t="s">
        <v>90</v>
      </c>
      <c r="C10" t="s">
        <v>81</v>
      </c>
      <c r="D10" t="s">
        <v>76</v>
      </c>
      <c r="E10">
        <v>9</v>
      </c>
      <c r="F10" s="40" t="s">
        <v>95</v>
      </c>
      <c r="G10" s="40" t="s">
        <v>98</v>
      </c>
      <c r="H10" s="40" t="s">
        <v>89</v>
      </c>
      <c r="I10" s="40" t="s">
        <v>100</v>
      </c>
      <c r="J10" s="40" t="s">
        <v>92</v>
      </c>
      <c r="K10" s="36">
        <v>9</v>
      </c>
      <c r="L10" s="33"/>
      <c r="M10" s="33"/>
      <c r="N10" s="33">
        <v>0.02</v>
      </c>
      <c r="O10" s="33">
        <v>0.02</v>
      </c>
      <c r="P10" s="33"/>
      <c r="Q10" s="33">
        <v>0.02</v>
      </c>
      <c r="R10" s="33">
        <v>0.02</v>
      </c>
      <c r="S10" s="33">
        <v>0.02</v>
      </c>
      <c r="T10" s="33"/>
      <c r="U10" s="33">
        <v>0.02</v>
      </c>
      <c r="V10" s="33">
        <v>0.02</v>
      </c>
      <c r="W10" s="33">
        <v>0.02</v>
      </c>
      <c r="X10" s="33"/>
      <c r="Y10" s="38">
        <v>9</v>
      </c>
      <c r="Z10" s="34" t="str">
        <f t="shared" si="1"/>
        <v/>
      </c>
      <c r="AA10" s="34" t="str">
        <f t="shared" si="2"/>
        <v/>
      </c>
      <c r="AB10" s="34">
        <f t="shared" si="3"/>
        <v>0</v>
      </c>
      <c r="AC10" s="34">
        <f t="shared" si="4"/>
        <v>0</v>
      </c>
      <c r="AD10" s="34" t="str">
        <f t="shared" si="5"/>
        <v/>
      </c>
      <c r="AE10" s="34">
        <f t="shared" si="6"/>
        <v>0</v>
      </c>
      <c r="AF10" s="34">
        <f t="shared" si="7"/>
        <v>0</v>
      </c>
      <c r="AG10" s="34">
        <f t="shared" si="8"/>
        <v>0</v>
      </c>
      <c r="AH10" s="34" t="str">
        <f t="shared" si="9"/>
        <v/>
      </c>
      <c r="AI10" s="34">
        <f t="shared" si="10"/>
        <v>0</v>
      </c>
      <c r="AJ10" s="34">
        <f t="shared" si="11"/>
        <v>0</v>
      </c>
      <c r="AK10" s="34">
        <f t="shared" si="12"/>
        <v>0</v>
      </c>
      <c r="AL10" s="34" t="str">
        <f t="shared" si="13"/>
        <v/>
      </c>
      <c r="AN10">
        <v>9</v>
      </c>
      <c r="AR10">
        <v>0.02</v>
      </c>
      <c r="BD10">
        <v>9</v>
      </c>
      <c r="BH10">
        <v>0</v>
      </c>
    </row>
    <row r="11" spans="1:70">
      <c r="A11" t="s">
        <v>89</v>
      </c>
      <c r="C11" t="s">
        <v>82</v>
      </c>
      <c r="D11" t="s">
        <v>77</v>
      </c>
      <c r="E11">
        <v>10</v>
      </c>
      <c r="F11" s="41" t="s">
        <v>95</v>
      </c>
      <c r="G11" s="41" t="s">
        <v>99</v>
      </c>
      <c r="H11" s="41"/>
      <c r="I11" s="41" t="s">
        <v>104</v>
      </c>
      <c r="J11" s="41" t="s">
        <v>3</v>
      </c>
      <c r="K11" s="36">
        <v>10</v>
      </c>
      <c r="L11" s="33"/>
      <c r="M11" s="33"/>
      <c r="N11" s="33">
        <v>0.02</v>
      </c>
      <c r="O11" s="33">
        <v>0.02</v>
      </c>
      <c r="P11" s="33"/>
      <c r="Q11" s="33">
        <v>0.02</v>
      </c>
      <c r="R11" s="33">
        <v>0.02</v>
      </c>
      <c r="S11" s="33">
        <v>0.02</v>
      </c>
      <c r="T11" s="33"/>
      <c r="U11" s="33">
        <v>0.14000000000000001</v>
      </c>
      <c r="V11" s="33">
        <v>0.02</v>
      </c>
      <c r="W11" s="33">
        <v>0.02</v>
      </c>
      <c r="X11" s="33"/>
      <c r="Y11" s="38">
        <v>10</v>
      </c>
      <c r="Z11" s="34" t="str">
        <f t="shared" si="1"/>
        <v/>
      </c>
      <c r="AA11" s="34" t="str">
        <f t="shared" si="2"/>
        <v/>
      </c>
      <c r="AB11" s="34">
        <f t="shared" si="3"/>
        <v>0</v>
      </c>
      <c r="AC11" s="34">
        <f t="shared" si="4"/>
        <v>0</v>
      </c>
      <c r="AD11" s="34" t="str">
        <f t="shared" si="5"/>
        <v/>
      </c>
      <c r="AE11" s="34">
        <f t="shared" si="6"/>
        <v>0</v>
      </c>
      <c r="AF11" s="34">
        <f t="shared" si="7"/>
        <v>0</v>
      </c>
      <c r="AG11" s="34">
        <f t="shared" si="8"/>
        <v>0</v>
      </c>
      <c r="AH11" s="34" t="str">
        <f t="shared" si="9"/>
        <v/>
      </c>
      <c r="AI11" s="34">
        <f t="shared" si="10"/>
        <v>7.0000000000000007E-2</v>
      </c>
      <c r="AJ11" s="34">
        <f t="shared" si="11"/>
        <v>0</v>
      </c>
      <c r="AK11" s="34">
        <f t="shared" si="12"/>
        <v>0</v>
      </c>
      <c r="AL11" s="34" t="str">
        <f t="shared" si="13"/>
        <v/>
      </c>
      <c r="AN11">
        <v>10</v>
      </c>
      <c r="AR11">
        <v>0.02</v>
      </c>
      <c r="BD11">
        <v>10</v>
      </c>
      <c r="BH11">
        <v>0</v>
      </c>
    </row>
    <row r="12" spans="1:70">
      <c r="C12" t="s">
        <v>83</v>
      </c>
      <c r="D12" t="s">
        <v>78</v>
      </c>
      <c r="E12">
        <v>11</v>
      </c>
      <c r="F12" s="41" t="s">
        <v>95</v>
      </c>
      <c r="G12" s="41" t="s">
        <v>99</v>
      </c>
      <c r="H12" s="41"/>
      <c r="I12" s="41" t="s">
        <v>104</v>
      </c>
      <c r="J12" s="41" t="s">
        <v>4</v>
      </c>
      <c r="K12" s="36">
        <v>11</v>
      </c>
      <c r="L12" s="33"/>
      <c r="M12" s="33"/>
      <c r="N12" s="33">
        <v>0.02</v>
      </c>
      <c r="O12" s="33">
        <v>0.02</v>
      </c>
      <c r="P12" s="33"/>
      <c r="Q12" s="33">
        <v>0.02</v>
      </c>
      <c r="R12" s="33">
        <v>0.02</v>
      </c>
      <c r="S12" s="33">
        <v>0.02</v>
      </c>
      <c r="T12" s="33"/>
      <c r="U12" s="33">
        <v>0.02</v>
      </c>
      <c r="V12" s="33">
        <v>0.14000000000000001</v>
      </c>
      <c r="W12" s="33">
        <v>0.02</v>
      </c>
      <c r="X12" s="33"/>
      <c r="Y12" s="38">
        <v>11</v>
      </c>
      <c r="Z12" s="34" t="str">
        <f t="shared" si="1"/>
        <v/>
      </c>
      <c r="AA12" s="34" t="str">
        <f t="shared" si="2"/>
        <v/>
      </c>
      <c r="AB12" s="34">
        <f t="shared" si="3"/>
        <v>0</v>
      </c>
      <c r="AC12" s="34">
        <f t="shared" si="4"/>
        <v>0</v>
      </c>
      <c r="AD12" s="34" t="str">
        <f t="shared" si="5"/>
        <v/>
      </c>
      <c r="AE12" s="34">
        <f t="shared" si="6"/>
        <v>0</v>
      </c>
      <c r="AF12" s="34">
        <f t="shared" si="7"/>
        <v>0</v>
      </c>
      <c r="AG12" s="34">
        <f t="shared" si="8"/>
        <v>0</v>
      </c>
      <c r="AH12" s="34" t="str">
        <f t="shared" si="9"/>
        <v/>
      </c>
      <c r="AI12" s="34">
        <f t="shared" si="10"/>
        <v>0</v>
      </c>
      <c r="AJ12" s="34">
        <f t="shared" si="11"/>
        <v>7.0000000000000007E-2</v>
      </c>
      <c r="AK12" s="34">
        <f t="shared" si="12"/>
        <v>0</v>
      </c>
      <c r="AL12" s="34" t="str">
        <f t="shared" si="13"/>
        <v/>
      </c>
      <c r="AN12">
        <v>11</v>
      </c>
      <c r="AR12">
        <v>0.02</v>
      </c>
      <c r="BD12">
        <v>11</v>
      </c>
      <c r="BH12">
        <v>0</v>
      </c>
    </row>
    <row r="13" spans="1:70">
      <c r="E13">
        <v>12</v>
      </c>
      <c r="F13" s="41" t="s">
        <v>95</v>
      </c>
      <c r="G13" s="41" t="s">
        <v>99</v>
      </c>
      <c r="H13" s="41"/>
      <c r="I13" s="41" t="s">
        <v>104</v>
      </c>
      <c r="J13" s="41" t="s">
        <v>91</v>
      </c>
      <c r="K13" s="36">
        <v>12</v>
      </c>
      <c r="L13" s="33"/>
      <c r="M13" s="33"/>
      <c r="N13" s="33">
        <v>0.02</v>
      </c>
      <c r="O13" s="33">
        <v>0.02</v>
      </c>
      <c r="P13" s="33"/>
      <c r="Q13" s="33">
        <v>0.02</v>
      </c>
      <c r="R13" s="33">
        <v>0.02</v>
      </c>
      <c r="S13" s="33">
        <v>0.02</v>
      </c>
      <c r="T13" s="33"/>
      <c r="U13" s="33">
        <v>0.02</v>
      </c>
      <c r="V13" s="33">
        <v>0.02</v>
      </c>
      <c r="W13" s="33">
        <v>0.14000000000000001</v>
      </c>
      <c r="X13" s="33"/>
      <c r="Y13" s="38">
        <v>12</v>
      </c>
      <c r="Z13" s="34" t="str">
        <f t="shared" si="1"/>
        <v/>
      </c>
      <c r="AA13" s="34" t="str">
        <f t="shared" si="2"/>
        <v/>
      </c>
      <c r="AB13" s="34">
        <f t="shared" si="3"/>
        <v>0</v>
      </c>
      <c r="AC13" s="34">
        <f t="shared" si="4"/>
        <v>0</v>
      </c>
      <c r="AD13" s="34" t="str">
        <f t="shared" si="5"/>
        <v/>
      </c>
      <c r="AE13" s="34">
        <f t="shared" si="6"/>
        <v>0</v>
      </c>
      <c r="AF13" s="34">
        <f t="shared" si="7"/>
        <v>0</v>
      </c>
      <c r="AG13" s="34">
        <f t="shared" si="8"/>
        <v>0</v>
      </c>
      <c r="AH13" s="34" t="str">
        <f t="shared" si="9"/>
        <v/>
      </c>
      <c r="AI13" s="34">
        <f t="shared" si="10"/>
        <v>0</v>
      </c>
      <c r="AJ13" s="34">
        <f t="shared" si="11"/>
        <v>0</v>
      </c>
      <c r="AK13" s="34">
        <f t="shared" si="12"/>
        <v>7.0000000000000007E-2</v>
      </c>
      <c r="AL13" s="34" t="str">
        <f t="shared" si="13"/>
        <v/>
      </c>
      <c r="AN13">
        <v>12</v>
      </c>
      <c r="AR13">
        <v>0.02</v>
      </c>
      <c r="BD13">
        <v>12</v>
      </c>
      <c r="BH13">
        <v>0</v>
      </c>
    </row>
    <row r="14" spans="1:70">
      <c r="A14" s="32" t="s">
        <v>84</v>
      </c>
      <c r="B14" s="32"/>
      <c r="C14" s="32"/>
      <c r="E14">
        <v>13</v>
      </c>
      <c r="F14" s="41" t="s">
        <v>95</v>
      </c>
      <c r="G14" s="41" t="s">
        <v>99</v>
      </c>
      <c r="H14" s="41"/>
      <c r="I14" s="41" t="s">
        <v>104</v>
      </c>
      <c r="J14" s="41" t="s">
        <v>92</v>
      </c>
      <c r="K14" s="36">
        <v>13</v>
      </c>
      <c r="L14" s="33"/>
      <c r="M14" s="33"/>
      <c r="N14" s="33">
        <v>0.02</v>
      </c>
      <c r="O14" s="33">
        <v>0.02</v>
      </c>
      <c r="P14" s="33"/>
      <c r="Q14" s="33">
        <v>0.02</v>
      </c>
      <c r="R14" s="33">
        <v>0.02</v>
      </c>
      <c r="S14" s="33">
        <v>0.02</v>
      </c>
      <c r="T14" s="33"/>
      <c r="U14" s="33">
        <v>0.02</v>
      </c>
      <c r="V14" s="33">
        <v>0.02</v>
      </c>
      <c r="W14" s="33">
        <v>0.02</v>
      </c>
      <c r="X14" s="33"/>
      <c r="Y14" s="38">
        <v>13</v>
      </c>
      <c r="Z14" s="34" t="str">
        <f t="shared" si="1"/>
        <v/>
      </c>
      <c r="AA14" s="34" t="str">
        <f t="shared" si="2"/>
        <v/>
      </c>
      <c r="AB14" s="34">
        <f t="shared" si="3"/>
        <v>0</v>
      </c>
      <c r="AC14" s="34">
        <f t="shared" si="4"/>
        <v>0</v>
      </c>
      <c r="AD14" s="34" t="str">
        <f t="shared" si="5"/>
        <v/>
      </c>
      <c r="AE14" s="34">
        <f t="shared" si="6"/>
        <v>0</v>
      </c>
      <c r="AF14" s="34">
        <f t="shared" si="7"/>
        <v>0</v>
      </c>
      <c r="AG14" s="34">
        <f t="shared" si="8"/>
        <v>0</v>
      </c>
      <c r="AH14" s="34" t="str">
        <f t="shared" si="9"/>
        <v/>
      </c>
      <c r="AI14" s="34">
        <f t="shared" si="10"/>
        <v>0</v>
      </c>
      <c r="AJ14" s="34">
        <f t="shared" si="11"/>
        <v>0</v>
      </c>
      <c r="AK14" s="34">
        <f t="shared" si="12"/>
        <v>0</v>
      </c>
      <c r="AL14" s="34" t="str">
        <f t="shared" si="13"/>
        <v/>
      </c>
      <c r="AN14">
        <v>13</v>
      </c>
      <c r="AR14">
        <v>0.02</v>
      </c>
      <c r="BD14">
        <v>13</v>
      </c>
      <c r="BH14">
        <v>0</v>
      </c>
    </row>
    <row r="15" spans="1:70">
      <c r="A15" t="s">
        <v>83</v>
      </c>
      <c r="C15" t="s">
        <v>85</v>
      </c>
      <c r="D15" t="s">
        <v>3</v>
      </c>
      <c r="N15" s="34" t="s">
        <v>109</v>
      </c>
      <c r="O15" s="34" t="s">
        <v>108</v>
      </c>
      <c r="Q15" s="34" t="s">
        <v>114</v>
      </c>
      <c r="R15" s="34" t="s">
        <v>115</v>
      </c>
      <c r="S15" s="34" t="s">
        <v>119</v>
      </c>
      <c r="U15" s="34" t="s">
        <v>138</v>
      </c>
      <c r="V15" s="34" t="s">
        <v>134</v>
      </c>
      <c r="W15" s="34" t="s">
        <v>134</v>
      </c>
      <c r="AB15" s="34" t="s">
        <v>109</v>
      </c>
      <c r="AC15" s="34" t="s">
        <v>108</v>
      </c>
      <c r="AE15" s="34" t="s">
        <v>114</v>
      </c>
      <c r="AF15" s="34" t="s">
        <v>115</v>
      </c>
      <c r="AG15" s="34" t="s">
        <v>119</v>
      </c>
      <c r="AI15" s="34" t="s">
        <v>138</v>
      </c>
      <c r="AJ15" s="34" t="s">
        <v>134</v>
      </c>
      <c r="AK15" s="34" t="s">
        <v>134</v>
      </c>
    </row>
    <row r="16" spans="1:70">
      <c r="D16" t="s">
        <v>4</v>
      </c>
      <c r="N16" s="34" t="s">
        <v>110</v>
      </c>
      <c r="Q16" s="34" t="s">
        <v>111</v>
      </c>
      <c r="R16" s="34" t="s">
        <v>116</v>
      </c>
      <c r="U16" s="34" t="s">
        <v>139</v>
      </c>
      <c r="V16" s="34" t="s">
        <v>135</v>
      </c>
      <c r="AB16" s="34" t="s">
        <v>110</v>
      </c>
      <c r="AE16" s="34" t="s">
        <v>111</v>
      </c>
      <c r="AF16" s="34" t="s">
        <v>116</v>
      </c>
      <c r="AI16" s="34" t="s">
        <v>139</v>
      </c>
      <c r="AJ16" s="34" t="s">
        <v>135</v>
      </c>
    </row>
    <row r="17" spans="4:36">
      <c r="D17" t="s">
        <v>91</v>
      </c>
      <c r="N17" t="s">
        <v>120</v>
      </c>
      <c r="Q17" s="34" t="s">
        <v>112</v>
      </c>
      <c r="R17" s="34" t="s">
        <v>117</v>
      </c>
      <c r="U17" t="s">
        <v>124</v>
      </c>
      <c r="V17" s="34" t="s">
        <v>136</v>
      </c>
      <c r="AB17" t="s">
        <v>120</v>
      </c>
      <c r="AE17" s="34" t="s">
        <v>112</v>
      </c>
      <c r="AF17" s="34" t="s">
        <v>117</v>
      </c>
      <c r="AI17" t="s">
        <v>124</v>
      </c>
      <c r="AJ17" s="34" t="s">
        <v>136</v>
      </c>
    </row>
    <row r="18" spans="4:36">
      <c r="D18" t="s">
        <v>92</v>
      </c>
      <c r="N18" t="s">
        <v>121</v>
      </c>
      <c r="Q18" s="34" t="s">
        <v>113</v>
      </c>
      <c r="R18" s="34" t="s">
        <v>118</v>
      </c>
      <c r="U18" t="s">
        <v>125</v>
      </c>
      <c r="V18" s="34" t="s">
        <v>137</v>
      </c>
      <c r="AB18" t="s">
        <v>121</v>
      </c>
      <c r="AE18" s="34" t="s">
        <v>113</v>
      </c>
      <c r="AF18" s="34" t="s">
        <v>118</v>
      </c>
      <c r="AI18" t="s">
        <v>125</v>
      </c>
      <c r="AJ18" s="34" t="s">
        <v>137</v>
      </c>
    </row>
    <row r="19" spans="4:36">
      <c r="E19">
        <v>0.02</v>
      </c>
      <c r="Q19" t="s">
        <v>126</v>
      </c>
      <c r="R19" t="s">
        <v>129</v>
      </c>
      <c r="V19" t="s">
        <v>122</v>
      </c>
      <c r="AE19" t="s">
        <v>126</v>
      </c>
      <c r="AF19" t="s">
        <v>129</v>
      </c>
      <c r="AJ19" t="s">
        <v>122</v>
      </c>
    </row>
    <row r="20" spans="4:36">
      <c r="E20">
        <v>0.14000000000000001</v>
      </c>
      <c r="Q20" t="s">
        <v>127</v>
      </c>
      <c r="R20" t="s">
        <v>130</v>
      </c>
      <c r="V20" t="s">
        <v>123</v>
      </c>
      <c r="AE20" t="s">
        <v>127</v>
      </c>
      <c r="AF20" t="s">
        <v>130</v>
      </c>
      <c r="AJ20" t="s">
        <v>123</v>
      </c>
    </row>
    <row r="21" spans="4:36">
      <c r="E21">
        <v>7.0000000000000007E-2</v>
      </c>
      <c r="Q21" t="s">
        <v>128</v>
      </c>
      <c r="R21" t="s">
        <v>131</v>
      </c>
      <c r="AE21" t="s">
        <v>128</v>
      </c>
      <c r="AF21" t="s">
        <v>131</v>
      </c>
    </row>
    <row r="22" spans="4:36">
      <c r="R22" t="s">
        <v>132</v>
      </c>
      <c r="AF22" t="s">
        <v>132</v>
      </c>
    </row>
    <row r="23" spans="4:36">
      <c r="R23" t="s">
        <v>133</v>
      </c>
      <c r="AF23" t="s">
        <v>133</v>
      </c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18</vt:i4>
      </vt:variant>
    </vt:vector>
  </HeadingPairs>
  <TitlesOfParts>
    <vt:vector size="25" baseType="lpstr">
      <vt:lpstr>Dades Personals</vt:lpstr>
      <vt:lpstr>Experiència professional</vt:lpstr>
      <vt:lpstr>Formació</vt:lpstr>
      <vt:lpstr>Titulacions</vt:lpstr>
      <vt:lpstr>Altres formacions addicionals</vt:lpstr>
      <vt:lpstr>bbdd</vt:lpstr>
      <vt:lpstr>Hoja2</vt:lpstr>
      <vt:lpstr>'Experiència professional'!Área_de_impresión</vt:lpstr>
      <vt:lpstr>COEF_dies</vt:lpstr>
      <vt:lpstr>DP_NOPROCES</vt:lpstr>
      <vt:lpstr>EP_CAT</vt:lpstr>
      <vt:lpstr>EP_Categoria</vt:lpstr>
      <vt:lpstr>EP_ENS14</vt:lpstr>
      <vt:lpstr>EP_GC</vt:lpstr>
      <vt:lpstr>FO_ACTIC</vt:lpstr>
      <vt:lpstr>FO_ACTIC_punts</vt:lpstr>
      <vt:lpstr>FO_Cert</vt:lpstr>
      <vt:lpstr>FO_CERT_APROF_PUNTS</vt:lpstr>
      <vt:lpstr>FO_CERT_ASSIST_PUNTS</vt:lpstr>
      <vt:lpstr>FO_CertHores</vt:lpstr>
      <vt:lpstr>FO_formadors</vt:lpstr>
      <vt:lpstr>Tipus_de_procés</vt:lpstr>
      <vt:lpstr>Tipus_empresa</vt:lpstr>
      <vt:lpstr>TIT_llistat</vt:lpstr>
      <vt:lpstr>TIT_puntuació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Gubern Magem</dc:creator>
  <cp:lastModifiedBy>David Gubern Magem</cp:lastModifiedBy>
  <cp:lastPrinted>2022-08-11T11:46:35Z</cp:lastPrinted>
  <dcterms:created xsi:type="dcterms:W3CDTF">2022-06-14T15:24:25Z</dcterms:created>
  <dcterms:modified xsi:type="dcterms:W3CDTF">2024-05-02T11:02:06Z</dcterms:modified>
</cp:coreProperties>
</file>