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ResP RomT" sheetId="1" r:id="rId1"/>
  </sheets>
  <externalReferences>
    <externalReference r:id="rId2"/>
  </externalReferences>
  <definedNames>
    <definedName name="_xlnm.Print_Area" localSheetId="0">'ResP RomT'!$A$1:$E$47</definedName>
    <definedName name="nota1">[1]RangsClau!$C$29</definedName>
  </definedNames>
  <calcPr calcId="145621"/>
</workbook>
</file>

<file path=xl/calcChain.xml><?xml version="1.0" encoding="utf-8"?>
<calcChain xmlns="http://schemas.openxmlformats.org/spreadsheetml/2006/main">
  <c r="E40" i="1" l="1"/>
  <c r="C40" i="1"/>
  <c r="E35" i="1"/>
  <c r="E44" i="1" s="1"/>
  <c r="E47" i="1" s="1"/>
  <c r="C35" i="1"/>
  <c r="C30" i="1"/>
  <c r="C44" i="1" s="1"/>
  <c r="C47" i="1" s="1"/>
  <c r="D21" i="1"/>
  <c r="E21" i="1" s="1"/>
  <c r="C12" i="1"/>
  <c r="B12" i="1"/>
  <c r="E12" i="1" s="1"/>
  <c r="E11" i="1"/>
  <c r="E10" i="1"/>
  <c r="B9" i="1"/>
  <c r="E8" i="1"/>
  <c r="C7" i="1"/>
  <c r="C9" i="1" s="1"/>
  <c r="C13" i="1" s="1"/>
  <c r="B7" i="1"/>
  <c r="E9" i="1" l="1"/>
  <c r="B13" i="1"/>
  <c r="E13" i="1" s="1"/>
  <c r="E22" i="1" s="1"/>
  <c r="E7" i="1"/>
</calcChain>
</file>

<file path=xl/sharedStrings.xml><?xml version="1.0" encoding="utf-8"?>
<sst xmlns="http://schemas.openxmlformats.org/spreadsheetml/2006/main" count="42" uniqueCount="38">
  <si>
    <t>PROPOSTA de Liquidació del pressupost de la Corporació exercici 2019</t>
  </si>
  <si>
    <t>INSTITUT DEL TEATRE</t>
  </si>
  <si>
    <t>RESULTAT PRESSUPOSTARI</t>
  </si>
  <si>
    <t>Conceptes</t>
  </si>
  <si>
    <t>Drets reconeguts nets</t>
  </si>
  <si>
    <t>Obligacions reconegudes netes</t>
  </si>
  <si>
    <t>Ajustaments</t>
  </si>
  <si>
    <t>Resultat pressupostari</t>
  </si>
  <si>
    <t xml:space="preserve">                     a) Operacions corrents</t>
  </si>
  <si>
    <t xml:space="preserve">                     b) Altres operacions no financeres</t>
  </si>
  <si>
    <t>1. Total operacions no financeres (a+b)</t>
  </si>
  <si>
    <t xml:space="preserve">                   c) Actius financers</t>
  </si>
  <si>
    <t xml:space="preserve">                   d) Passius financers</t>
  </si>
  <si>
    <t>2. Total operacions financeres (c+d)</t>
  </si>
  <si>
    <t>I. RESULTAT PRESSUPOSTARI DE L’EXERCICI (1+2)</t>
  </si>
  <si>
    <t>AJUSTAMENTS</t>
  </si>
  <si>
    <t>3. Crèdits gastats finançats amb romanent de tresoreria per a despeses generals</t>
  </si>
  <si>
    <t>4. Desviacions de finançament negatives de l’exercici</t>
  </si>
  <si>
    <t>5. Desviacions de finançament positives de l’exercici</t>
  </si>
  <si>
    <t>II. TOTAL AJUSTAMENTS (II = 3+4-5)</t>
  </si>
  <si>
    <t>RESULTAT PRESSUPOSTARI AJUSTAT (I + II)</t>
  </si>
  <si>
    <t>ROMANENT DE TRESORERIA</t>
  </si>
  <si>
    <t>Components</t>
  </si>
  <si>
    <t>Imports any</t>
  </si>
  <si>
    <t>Imports any anterior</t>
  </si>
  <si>
    <t>1. (+) Fons líquids</t>
  </si>
  <si>
    <t xml:space="preserve">2. (+) Drets pendents de cobrament </t>
  </si>
  <si>
    <t xml:space="preserve">        (+) del Pressupost corrent</t>
  </si>
  <si>
    <t xml:space="preserve">        (+) de Pressupostos tancats </t>
  </si>
  <si>
    <t xml:space="preserve">        (+) d’operacions no pressupostàries</t>
  </si>
  <si>
    <t>3. (-) Obligacions pendents de pagament</t>
  </si>
  <si>
    <t>4. (-) Partides pendents d'aplicar</t>
  </si>
  <si>
    <t xml:space="preserve">        (-) cobraments realitzats pendents d’aplicació definitiva</t>
  </si>
  <si>
    <t xml:space="preserve">        (+) pagaments realitzats pendents d’aplicació definitiva</t>
  </si>
  <si>
    <t>I. Romanent de tresoreria total (1 + 2 - 3 + 4)</t>
  </si>
  <si>
    <t>II.  Saldos de dubtós cobrament</t>
  </si>
  <si>
    <t>III. Excés de finançament afectat</t>
  </si>
  <si>
    <t>IV. Romanent de tresoreria per a despeses generals (I-II-III)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</si>
</sst>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 Narrow"/>
      <family val="2"/>
    </font>
    <font>
      <sz val="10"/>
      <color theme="1"/>
      <name val="Times New Roman"/>
      <family val="1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Arial Narrow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3" fontId="4" fillId="0" borderId="3" xfId="0" applyNumberFormat="1" applyFont="1" applyBorder="1" applyAlignment="1">
      <alignment horizontal="justify" vertical="center" wrapText="1"/>
    </xf>
    <xf numFmtId="43" fontId="4" fillId="0" borderId="4" xfId="0" applyNumberFormat="1" applyFont="1" applyBorder="1" applyAlignment="1">
      <alignment horizontal="right" vertical="center" wrapText="1"/>
    </xf>
    <xf numFmtId="43" fontId="4" fillId="0" borderId="5" xfId="0" applyNumberFormat="1" applyFont="1" applyBorder="1" applyAlignment="1">
      <alignment horizontal="right" vertical="center" wrapText="1"/>
    </xf>
    <xf numFmtId="43" fontId="4" fillId="0" borderId="3" xfId="0" applyNumberFormat="1" applyFont="1" applyBorder="1" applyAlignment="1">
      <alignment horizontal="left" vertical="center" wrapText="1"/>
    </xf>
    <xf numFmtId="43" fontId="4" fillId="0" borderId="3" xfId="0" applyNumberFormat="1" applyFont="1" applyBorder="1" applyAlignment="1">
      <alignment horizontal="right" vertical="center" wrapText="1"/>
    </xf>
    <xf numFmtId="43" fontId="6" fillId="0" borderId="3" xfId="0" applyNumberFormat="1" applyFont="1" applyBorder="1" applyAlignment="1">
      <alignment horizontal="justify" vertical="center" wrapText="1"/>
    </xf>
    <xf numFmtId="43" fontId="4" fillId="0" borderId="6" xfId="0" applyNumberFormat="1" applyFont="1" applyBorder="1" applyAlignment="1">
      <alignment horizontal="left" vertical="center" wrapText="1"/>
    </xf>
    <xf numFmtId="43" fontId="4" fillId="0" borderId="0" xfId="0" applyNumberFormat="1" applyFont="1" applyBorder="1" applyAlignment="1">
      <alignment horizontal="left" vertical="center" wrapText="1"/>
    </xf>
    <xf numFmtId="43" fontId="4" fillId="0" borderId="5" xfId="0" applyNumberFormat="1" applyFont="1" applyBorder="1" applyAlignment="1">
      <alignment horizontal="left" vertical="center" wrapText="1"/>
    </xf>
    <xf numFmtId="43" fontId="4" fillId="0" borderId="7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43" fontId="8" fillId="0" borderId="6" xfId="0" applyNumberFormat="1" applyFont="1" applyBorder="1" applyAlignment="1">
      <alignment horizontal="left" vertical="center" wrapText="1"/>
    </xf>
    <xf numFmtId="43" fontId="8" fillId="0" borderId="0" xfId="0" applyNumberFormat="1" applyFont="1" applyBorder="1" applyAlignment="1">
      <alignment horizontal="left" vertical="center" wrapText="1"/>
    </xf>
    <xf numFmtId="43" fontId="8" fillId="0" borderId="5" xfId="0" applyNumberFormat="1" applyFont="1" applyBorder="1" applyAlignment="1">
      <alignment horizontal="left" vertical="center" wrapText="1"/>
    </xf>
    <xf numFmtId="43" fontId="4" fillId="0" borderId="8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43" fontId="9" fillId="0" borderId="4" xfId="0" applyNumberFormat="1" applyFont="1" applyBorder="1" applyAlignment="1">
      <alignment horizontal="right" vertical="center" wrapText="1"/>
    </xf>
    <xf numFmtId="43" fontId="6" fillId="0" borderId="9" xfId="0" applyNumberFormat="1" applyFont="1" applyBorder="1" applyAlignment="1">
      <alignment horizontal="left" vertical="center" wrapText="1"/>
    </xf>
    <xf numFmtId="43" fontId="6" fillId="0" borderId="10" xfId="0" applyNumberFormat="1" applyFont="1" applyBorder="1" applyAlignment="1">
      <alignment horizontal="left" vertical="center" wrapText="1"/>
    </xf>
    <xf numFmtId="43" fontId="6" fillId="0" borderId="4" xfId="0" applyNumberFormat="1" applyFont="1" applyBorder="1" applyAlignment="1">
      <alignment horizontal="left" vertical="center" wrapText="1"/>
    </xf>
    <xf numFmtId="43" fontId="6" fillId="0" borderId="11" xfId="0" applyNumberFormat="1" applyFont="1" applyBorder="1" applyAlignment="1">
      <alignment horizontal="left" vertical="center" wrapText="1"/>
    </xf>
    <xf numFmtId="43" fontId="6" fillId="0" borderId="12" xfId="0" applyNumberFormat="1" applyFont="1" applyBorder="1" applyAlignment="1">
      <alignment horizontal="left" vertical="center" wrapText="1"/>
    </xf>
    <xf numFmtId="43" fontId="6" fillId="0" borderId="2" xfId="0" applyNumberFormat="1" applyFont="1" applyBorder="1" applyAlignment="1">
      <alignment horizontal="left" vertical="center" wrapText="1"/>
    </xf>
    <xf numFmtId="43" fontId="10" fillId="0" borderId="0" xfId="0" applyNumberFormat="1" applyFont="1" applyBorder="1" applyAlignment="1">
      <alignment horizontal="left" vertical="center" wrapText="1"/>
    </xf>
    <xf numFmtId="43" fontId="11" fillId="0" borderId="0" xfId="0" applyNumberFormat="1" applyFont="1" applyBorder="1" applyAlignment="1">
      <alignment horizontal="right" vertical="center" wrapText="1"/>
    </xf>
    <xf numFmtId="43" fontId="12" fillId="0" borderId="0" xfId="0" applyNumberFormat="1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43" fontId="12" fillId="0" borderId="0" xfId="0" applyNumberFormat="1" applyFont="1" applyAlignment="1">
      <alignment horizontal="center" vertical="center"/>
    </xf>
    <xf numFmtId="43" fontId="0" fillId="0" borderId="0" xfId="0" applyNumberFormat="1"/>
    <xf numFmtId="0" fontId="13" fillId="0" borderId="1" xfId="0" applyFont="1" applyBorder="1" applyAlignment="1">
      <alignment horizontal="center" vertical="center" wrapText="1"/>
    </xf>
    <xf numFmtId="43" fontId="13" fillId="0" borderId="13" xfId="0" applyNumberFormat="1" applyFont="1" applyBorder="1" applyAlignment="1">
      <alignment horizontal="center" vertical="center" wrapText="1"/>
    </xf>
    <xf numFmtId="43" fontId="13" fillId="0" borderId="14" xfId="0" applyNumberFormat="1" applyFont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left" vertical="center" wrapText="1"/>
    </xf>
    <xf numFmtId="43" fontId="14" fillId="0" borderId="7" xfId="0" applyNumberFormat="1" applyFont="1" applyBorder="1" applyAlignment="1">
      <alignment horizontal="right" vertical="center" wrapText="1"/>
    </xf>
    <xf numFmtId="43" fontId="5" fillId="0" borderId="3" xfId="0" applyNumberFormat="1" applyFont="1" applyBorder="1" applyAlignment="1">
      <alignment vertical="center" wrapText="1"/>
    </xf>
    <xf numFmtId="43" fontId="14" fillId="0" borderId="3" xfId="0" applyNumberFormat="1" applyFont="1" applyBorder="1" applyAlignment="1">
      <alignment horizontal="right" vertical="center" wrapText="1"/>
    </xf>
    <xf numFmtId="43" fontId="5" fillId="0" borderId="6" xfId="0" applyNumberFormat="1" applyFont="1" applyBorder="1" applyAlignment="1">
      <alignment horizontal="justify" vertical="center" wrapText="1"/>
    </xf>
    <xf numFmtId="43" fontId="14" fillId="0" borderId="9" xfId="0" applyNumberFormat="1" applyFont="1" applyBorder="1" applyAlignment="1">
      <alignment horizontal="justify" vertical="center" wrapText="1"/>
    </xf>
    <xf numFmtId="43" fontId="14" fillId="0" borderId="8" xfId="0" applyNumberFormat="1" applyFont="1" applyBorder="1" applyAlignment="1">
      <alignment horizontal="right" vertical="center" wrapText="1"/>
    </xf>
    <xf numFmtId="43" fontId="15" fillId="0" borderId="11" xfId="0" applyNumberFormat="1" applyFont="1" applyBorder="1" applyAlignment="1">
      <alignment horizontal="left" vertical="center" wrapText="1"/>
    </xf>
    <xf numFmtId="43" fontId="15" fillId="0" borderId="4" xfId="0" applyNumberFormat="1" applyFont="1" applyBorder="1" applyAlignment="1">
      <alignment horizontal="left" vertical="center" wrapText="1"/>
    </xf>
    <xf numFmtId="43" fontId="14" fillId="0" borderId="4" xfId="0" applyNumberFormat="1" applyFont="1" applyBorder="1" applyAlignment="1">
      <alignment horizontal="right" vertical="center" wrapText="1"/>
    </xf>
    <xf numFmtId="43" fontId="15" fillId="0" borderId="13" xfId="0" applyNumberFormat="1" applyFont="1" applyBorder="1" applyAlignment="1">
      <alignment horizontal="left" vertical="center" wrapText="1"/>
    </xf>
    <xf numFmtId="43" fontId="15" fillId="0" borderId="14" xfId="0" applyNumberFormat="1" applyFont="1" applyBorder="1" applyAlignment="1">
      <alignment horizontal="left" vertical="center" wrapText="1"/>
    </xf>
    <xf numFmtId="43" fontId="16" fillId="0" borderId="5" xfId="0" applyNumberFormat="1" applyFont="1" applyBorder="1" applyAlignment="1">
      <alignment horizontal="right" vertical="center" wrapText="1"/>
    </xf>
    <xf numFmtId="43" fontId="14" fillId="0" borderId="5" xfId="0" applyNumberFormat="1" applyFont="1" applyBorder="1" applyAlignment="1">
      <alignment horizontal="right" vertical="center" wrapText="1"/>
    </xf>
    <xf numFmtId="43" fontId="15" fillId="0" borderId="9" xfId="0" applyNumberFormat="1" applyFont="1" applyBorder="1" applyAlignment="1">
      <alignment horizontal="left" vertical="center" wrapText="1"/>
    </xf>
    <xf numFmtId="43" fontId="16" fillId="0" borderId="4" xfId="0" applyNumberFormat="1" applyFont="1" applyBorder="1" applyAlignment="1">
      <alignment horizontal="right" vertical="center" wrapText="1"/>
    </xf>
    <xf numFmtId="43" fontId="14" fillId="0" borderId="3" xfId="0" applyNumberFormat="1" applyFont="1" applyBorder="1" applyAlignment="1">
      <alignment horizontal="right" vertical="center" wrapText="1"/>
    </xf>
    <xf numFmtId="43" fontId="15" fillId="0" borderId="11" xfId="0" applyNumberFormat="1" applyFont="1" applyBorder="1" applyAlignment="1">
      <alignment horizontal="center" vertical="center" wrapText="1"/>
    </xf>
    <xf numFmtId="43" fontId="15" fillId="0" borderId="2" xfId="0" applyNumberFormat="1" applyFont="1" applyBorder="1" applyAlignment="1">
      <alignment horizontal="center" vertical="center" wrapText="1"/>
    </xf>
    <xf numFmtId="43" fontId="14" fillId="0" borderId="8" xfId="0" applyNumberFormat="1" applyFont="1" applyBorder="1" applyAlignment="1">
      <alignment horizontal="right" vertical="center" wrapText="1"/>
    </xf>
    <xf numFmtId="43" fontId="5" fillId="0" borderId="0" xfId="0" applyNumberFormat="1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horizontal="justify" vertical="center"/>
    </xf>
    <xf numFmtId="0" fontId="17" fillId="0" borderId="0" xfId="0" applyFont="1" applyAlignment="1">
      <alignment horizontal="fill" vertical="center"/>
    </xf>
    <xf numFmtId="0" fontId="0" fillId="0" borderId="0" xfId="0" applyAlignment="1">
      <alignment horizontal="fill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LIA\s_ecoadm\SCO\Dades\Tec1\Comptabilitat\CPressupostaria\Estats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gsClau"/>
      <sheetName val="Taules"/>
      <sheetName val="Impressio"/>
      <sheetName val="NomsdRang"/>
      <sheetName val="PendentRecaptiPagam"/>
      <sheetName val="PCobramentpAnys"/>
      <sheetName val="CGrafics"/>
      <sheetName val="ExportRomanent"/>
      <sheetName val="EvoluciodPagaments"/>
      <sheetName val="EvoluciodObligacions"/>
      <sheetName val="EvoluciodRecaptacio"/>
      <sheetName val="EvoluciodDrets"/>
      <sheetName val="DadesPDespesesDAE"/>
      <sheetName val="DadesPIngressosDAE"/>
      <sheetName val="DadesPDespesesAA"/>
      <sheetName val="DadesPIngressosAA"/>
      <sheetName val="DadesPDespeses"/>
      <sheetName val="DadesPIngressos"/>
      <sheetName val="InformedLiquidacio"/>
      <sheetName val="InformeTrimestral"/>
      <sheetName val="Control"/>
      <sheetName val="MemoriaM1"/>
      <sheetName val="ResumdExecucio"/>
      <sheetName val="FCCaritat"/>
      <sheetName val="PApostes"/>
      <sheetName val="QComandamentCont"/>
      <sheetName val="OGTributaria"/>
      <sheetName val="ITeatre"/>
      <sheetName val="QComandament"/>
      <sheetName val="Provisio"/>
      <sheetName val="EstalviNet"/>
      <sheetName val="CFinancer"/>
      <sheetName val="Endeutament"/>
      <sheetName val="RomanentdTresoreria"/>
      <sheetName val="LiquidaciodPpst"/>
      <sheetName val="NoRomanent"/>
      <sheetName val="NoPressuptAltres"/>
      <sheetName val="NoPressupostaries"/>
      <sheetName val="EstatdTresoreria"/>
      <sheetName val="CompTancatdDespeses"/>
      <sheetName val="CompTancatdIngressos"/>
      <sheetName val="GrEvoluciodPagaments"/>
      <sheetName val="GrEvoluciodDespeses"/>
      <sheetName val="CompdDespeses"/>
      <sheetName val="GrEvoluciodRecaptacio"/>
      <sheetName val="GrEvoluciodIngressos"/>
      <sheetName val="CompdIngressos"/>
      <sheetName val="GrTancats"/>
      <sheetName val="DibaTancats"/>
      <sheetName val="GrDespeses"/>
      <sheetName val="GrIngressos"/>
      <sheetName val="DibaAltres"/>
      <sheetName val="Diba"/>
      <sheetName val="Index"/>
      <sheetName val="Portada"/>
      <sheetName val="Estats2017"/>
    </sheetNames>
    <sheetDataSet>
      <sheetData sheetId="0">
        <row r="29">
          <cell r="C29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0">
          <cell r="C80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tabSelected="1" view="pageBreakPreview" zoomScaleNormal="100" zoomScaleSheetLayoutView="100" workbookViewId="0">
      <selection activeCell="K45" sqref="K45"/>
    </sheetView>
  </sheetViews>
  <sheetFormatPr defaultColWidth="9.140625" defaultRowHeight="15" x14ac:dyDescent="0.25"/>
  <cols>
    <col min="1" max="1" width="53.28515625" customWidth="1"/>
    <col min="2" max="2" width="26.28515625" bestFit="1" customWidth="1"/>
    <col min="3" max="3" width="20.5703125" bestFit="1" customWidth="1"/>
    <col min="4" max="4" width="16.7109375" customWidth="1"/>
    <col min="5" max="5" width="19.7109375" customWidth="1"/>
  </cols>
  <sheetData>
    <row r="1" spans="1:6" ht="23.25" customHeight="1" x14ac:dyDescent="0.25">
      <c r="A1" s="1" t="s">
        <v>0</v>
      </c>
      <c r="B1" s="1"/>
      <c r="C1" s="1"/>
      <c r="D1" s="1"/>
      <c r="E1" s="1"/>
    </row>
    <row r="2" spans="1:6" ht="15.75" x14ac:dyDescent="0.25">
      <c r="A2" s="2" t="s">
        <v>1</v>
      </c>
      <c r="B2" s="2"/>
      <c r="C2" s="2"/>
      <c r="D2" s="2"/>
      <c r="E2" s="2"/>
    </row>
    <row r="3" spans="1:6" ht="15.75" x14ac:dyDescent="0.25">
      <c r="A3" s="3"/>
      <c r="B3" s="3"/>
      <c r="C3" s="3"/>
      <c r="D3" s="3"/>
      <c r="E3" s="3"/>
    </row>
    <row r="4" spans="1:6" ht="15.75" x14ac:dyDescent="0.25">
      <c r="A4" s="4" t="s">
        <v>2</v>
      </c>
      <c r="B4" s="4"/>
      <c r="C4" s="4"/>
      <c r="D4" s="4"/>
      <c r="E4" s="4"/>
    </row>
    <row r="5" spans="1:6" ht="11.45" customHeight="1" thickBot="1" x14ac:dyDescent="0.3">
      <c r="A5" s="3"/>
      <c r="B5" s="5"/>
      <c r="C5" s="5"/>
      <c r="D5" s="5"/>
      <c r="E5" s="5"/>
    </row>
    <row r="6" spans="1:6" ht="40.9" customHeight="1" thickBot="1" x14ac:dyDescent="0.3">
      <c r="A6" s="6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8"/>
    </row>
    <row r="7" spans="1:6" ht="17.45" customHeight="1" thickBot="1" x14ac:dyDescent="0.3">
      <c r="A7" s="9" t="s">
        <v>8</v>
      </c>
      <c r="B7" s="10">
        <f>1356037.74+17423547.9+13000.67</f>
        <v>18792586.309999999</v>
      </c>
      <c r="C7" s="10">
        <f>16178819.3+2723012.77+1795.56+393833.76</f>
        <v>19297461.390000001</v>
      </c>
      <c r="D7" s="11"/>
      <c r="E7" s="10">
        <f>B7-C7</f>
        <v>-504875.08000000194</v>
      </c>
      <c r="F7" s="8"/>
    </row>
    <row r="8" spans="1:6" ht="17.45" customHeight="1" thickBot="1" x14ac:dyDescent="0.3">
      <c r="A8" s="9" t="s">
        <v>9</v>
      </c>
      <c r="B8" s="10">
        <v>219304.47</v>
      </c>
      <c r="C8" s="10">
        <v>334457.37</v>
      </c>
      <c r="D8" s="11"/>
      <c r="E8" s="10">
        <f t="shared" ref="E8:E13" si="0">B8-C8</f>
        <v>-115152.9</v>
      </c>
      <c r="F8" s="8"/>
    </row>
    <row r="9" spans="1:6" ht="17.45" customHeight="1" thickBot="1" x14ac:dyDescent="0.3">
      <c r="A9" s="12" t="s">
        <v>10</v>
      </c>
      <c r="B9" s="10">
        <f>B7+B8</f>
        <v>19011890.779999997</v>
      </c>
      <c r="C9" s="10">
        <f>C7+C8</f>
        <v>19631918.760000002</v>
      </c>
      <c r="D9" s="11"/>
      <c r="E9" s="10">
        <f t="shared" si="0"/>
        <v>-620027.98000000417</v>
      </c>
      <c r="F9" s="8"/>
    </row>
    <row r="10" spans="1:6" ht="17.45" customHeight="1" thickBot="1" x14ac:dyDescent="0.3">
      <c r="A10" s="9" t="s">
        <v>11</v>
      </c>
      <c r="B10" s="10">
        <v>39868.17</v>
      </c>
      <c r="C10" s="10">
        <v>22730</v>
      </c>
      <c r="D10" s="11"/>
      <c r="E10" s="10">
        <f t="shared" si="0"/>
        <v>17138.169999999998</v>
      </c>
      <c r="F10" s="8"/>
    </row>
    <row r="11" spans="1:6" ht="17.45" customHeight="1" thickBot="1" x14ac:dyDescent="0.3">
      <c r="A11" s="9" t="s">
        <v>12</v>
      </c>
      <c r="B11" s="10"/>
      <c r="C11" s="10"/>
      <c r="D11" s="11"/>
      <c r="E11" s="10">
        <f t="shared" si="0"/>
        <v>0</v>
      </c>
      <c r="F11" s="8"/>
    </row>
    <row r="12" spans="1:6" ht="17.45" customHeight="1" thickBot="1" x14ac:dyDescent="0.3">
      <c r="A12" s="9" t="s">
        <v>13</v>
      </c>
      <c r="B12" s="10">
        <f>B10+B11</f>
        <v>39868.17</v>
      </c>
      <c r="C12" s="10">
        <f>C10+C11</f>
        <v>22730</v>
      </c>
      <c r="D12" s="13"/>
      <c r="E12" s="10">
        <f t="shared" si="0"/>
        <v>17138.169999999998</v>
      </c>
      <c r="F12" s="8"/>
    </row>
    <row r="13" spans="1:6" ht="17.45" customHeight="1" thickBot="1" x14ac:dyDescent="0.3">
      <c r="A13" s="14" t="s">
        <v>14</v>
      </c>
      <c r="B13" s="10">
        <f>B9+B12</f>
        <v>19051758.949999999</v>
      </c>
      <c r="C13" s="10">
        <f>C9+C12</f>
        <v>19654648.760000002</v>
      </c>
      <c r="D13" s="13"/>
      <c r="E13" s="10">
        <f t="shared" si="0"/>
        <v>-602889.81000000238</v>
      </c>
      <c r="F13" s="8"/>
    </row>
    <row r="14" spans="1:6" ht="8.4499999999999993" customHeight="1" x14ac:dyDescent="0.25">
      <c r="A14" s="15"/>
      <c r="B14" s="16"/>
      <c r="C14" s="17"/>
      <c r="D14" s="13"/>
      <c r="E14" s="18"/>
      <c r="F14" s="19"/>
    </row>
    <row r="15" spans="1:6" ht="7.5" customHeight="1" x14ac:dyDescent="0.25">
      <c r="A15" s="15"/>
      <c r="B15" s="16"/>
      <c r="C15" s="17"/>
      <c r="D15" s="13"/>
      <c r="E15" s="13"/>
      <c r="F15" s="19"/>
    </row>
    <row r="16" spans="1:6" ht="16.149999999999999" customHeight="1" x14ac:dyDescent="0.25">
      <c r="A16" s="20" t="s">
        <v>15</v>
      </c>
      <c r="B16" s="21"/>
      <c r="C16" s="22"/>
      <c r="D16" s="13"/>
      <c r="E16" s="13"/>
      <c r="F16" s="19"/>
    </row>
    <row r="17" spans="1:6" ht="6" customHeight="1" thickBot="1" x14ac:dyDescent="0.3">
      <c r="A17" s="15"/>
      <c r="B17" s="16"/>
      <c r="C17" s="17"/>
      <c r="D17" s="23"/>
      <c r="E17" s="13"/>
      <c r="F17" s="19"/>
    </row>
    <row r="18" spans="1:6" ht="17.45" customHeight="1" thickBot="1" x14ac:dyDescent="0.3">
      <c r="A18" s="15" t="s">
        <v>16</v>
      </c>
      <c r="B18" s="16"/>
      <c r="C18" s="17"/>
      <c r="D18" s="10">
        <v>770263.75</v>
      </c>
      <c r="E18" s="13"/>
      <c r="F18" s="24"/>
    </row>
    <row r="19" spans="1:6" ht="17.45" customHeight="1" thickBot="1" x14ac:dyDescent="0.3">
      <c r="A19" s="15" t="s">
        <v>17</v>
      </c>
      <c r="B19" s="16"/>
      <c r="C19" s="17"/>
      <c r="D19" s="25">
        <v>7484.26</v>
      </c>
      <c r="E19" s="11"/>
      <c r="F19" s="8"/>
    </row>
    <row r="20" spans="1:6" ht="17.45" customHeight="1" thickBot="1" x14ac:dyDescent="0.3">
      <c r="A20" s="15" t="s">
        <v>18</v>
      </c>
      <c r="B20" s="16"/>
      <c r="C20" s="17"/>
      <c r="D20" s="25">
        <v>13349.2</v>
      </c>
      <c r="E20" s="10"/>
      <c r="F20" s="8"/>
    </row>
    <row r="21" spans="1:6" ht="21" customHeight="1" thickBot="1" x14ac:dyDescent="0.3">
      <c r="A21" s="26" t="s">
        <v>19</v>
      </c>
      <c r="B21" s="27"/>
      <c r="C21" s="28"/>
      <c r="D21" s="10">
        <f>D18+D19-D20</f>
        <v>764398.81</v>
      </c>
      <c r="E21" s="10">
        <f>D21</f>
        <v>764398.81</v>
      </c>
      <c r="F21" s="8"/>
    </row>
    <row r="22" spans="1:6" ht="26.25" customHeight="1" thickBot="1" x14ac:dyDescent="0.3">
      <c r="A22" s="29" t="s">
        <v>20</v>
      </c>
      <c r="B22" s="30"/>
      <c r="C22" s="30"/>
      <c r="D22" s="31"/>
      <c r="E22" s="10">
        <f>E13+E21</f>
        <v>161508.99999999767</v>
      </c>
      <c r="F22" s="24"/>
    </row>
    <row r="23" spans="1:6" ht="12" customHeight="1" x14ac:dyDescent="0.25">
      <c r="A23" s="32"/>
      <c r="B23" s="32"/>
      <c r="C23" s="32"/>
      <c r="D23" s="32"/>
      <c r="E23" s="33"/>
      <c r="F23" s="24"/>
    </row>
    <row r="24" spans="1:6" ht="14.25" customHeight="1" x14ac:dyDescent="0.25">
      <c r="A24" s="34"/>
      <c r="B24" s="35" t="s">
        <v>1</v>
      </c>
      <c r="C24" s="35"/>
      <c r="D24" s="35"/>
      <c r="E24" s="35"/>
      <c r="F24" s="35"/>
    </row>
    <row r="25" spans="1:6" ht="21.75" customHeight="1" x14ac:dyDescent="0.25">
      <c r="A25" s="1" t="s">
        <v>21</v>
      </c>
      <c r="B25" s="1"/>
      <c r="C25" s="1"/>
      <c r="D25" s="1"/>
      <c r="E25" s="1"/>
    </row>
    <row r="26" spans="1:6" ht="6.6" customHeight="1" thickBot="1" x14ac:dyDescent="0.3">
      <c r="A26" s="36"/>
      <c r="B26" s="37"/>
      <c r="C26" s="37"/>
      <c r="D26" s="37"/>
      <c r="E26" s="37"/>
    </row>
    <row r="27" spans="1:6" ht="28.9" customHeight="1" thickBot="1" x14ac:dyDescent="0.3">
      <c r="A27" s="38" t="s">
        <v>22</v>
      </c>
      <c r="B27" s="39" t="s">
        <v>23</v>
      </c>
      <c r="C27" s="40"/>
      <c r="D27" s="39" t="s">
        <v>24</v>
      </c>
      <c r="E27" s="40"/>
    </row>
    <row r="28" spans="1:6" ht="17.45" customHeight="1" x14ac:dyDescent="0.25">
      <c r="A28" s="41" t="s">
        <v>25</v>
      </c>
      <c r="B28" s="42"/>
      <c r="C28" s="42">
        <v>3452408.18</v>
      </c>
      <c r="D28" s="42"/>
      <c r="E28" s="42">
        <v>4344211.33</v>
      </c>
    </row>
    <row r="29" spans="1:6" ht="9.75" customHeight="1" x14ac:dyDescent="0.25">
      <c r="A29" s="43"/>
      <c r="B29" s="44"/>
      <c r="C29" s="44"/>
      <c r="D29" s="44"/>
      <c r="E29" s="44"/>
    </row>
    <row r="30" spans="1:6" ht="17.45" customHeight="1" x14ac:dyDescent="0.25">
      <c r="A30" s="41" t="s">
        <v>26</v>
      </c>
      <c r="B30" s="44"/>
      <c r="C30" s="44">
        <f>B31+B32+B33</f>
        <v>42190.59</v>
      </c>
      <c r="D30" s="44"/>
      <c r="E30" s="44">
        <v>48277.54</v>
      </c>
    </row>
    <row r="31" spans="1:6" ht="17.45" customHeight="1" x14ac:dyDescent="0.25">
      <c r="A31" s="41" t="s">
        <v>27</v>
      </c>
      <c r="B31" s="44">
        <v>10780.18</v>
      </c>
      <c r="C31" s="44"/>
      <c r="D31" s="44">
        <v>12762.57</v>
      </c>
      <c r="E31" s="44"/>
    </row>
    <row r="32" spans="1:6" ht="17.45" customHeight="1" x14ac:dyDescent="0.25">
      <c r="A32" s="45" t="s">
        <v>28</v>
      </c>
      <c r="B32" s="44">
        <v>22950.19</v>
      </c>
      <c r="C32" s="44"/>
      <c r="D32" s="44">
        <v>22203.07</v>
      </c>
      <c r="E32" s="44"/>
    </row>
    <row r="33" spans="1:5" ht="17.45" customHeight="1" x14ac:dyDescent="0.25">
      <c r="A33" s="41" t="s">
        <v>29</v>
      </c>
      <c r="B33" s="44">
        <v>8460.2199999999993</v>
      </c>
      <c r="C33" s="44"/>
      <c r="D33" s="44">
        <v>13311.9</v>
      </c>
      <c r="E33" s="44"/>
    </row>
    <row r="34" spans="1:5" ht="9.75" customHeight="1" x14ac:dyDescent="0.25">
      <c r="A34" s="43"/>
      <c r="B34" s="44"/>
      <c r="C34" s="44"/>
      <c r="D34" s="44"/>
      <c r="E34" s="44"/>
    </row>
    <row r="35" spans="1:5" ht="17.45" customHeight="1" x14ac:dyDescent="0.25">
      <c r="A35" s="41" t="s">
        <v>30</v>
      </c>
      <c r="B35" s="44"/>
      <c r="C35" s="44">
        <f>B36+B37+B38</f>
        <v>706467.4</v>
      </c>
      <c r="D35" s="44"/>
      <c r="E35" s="44">
        <f>D36+D37+D38</f>
        <v>993848.98</v>
      </c>
    </row>
    <row r="36" spans="1:5" ht="17.45" customHeight="1" x14ac:dyDescent="0.25">
      <c r="A36" s="41" t="s">
        <v>27</v>
      </c>
      <c r="B36" s="44">
        <v>241886.94</v>
      </c>
      <c r="C36" s="44"/>
      <c r="D36" s="44">
        <v>552547.99</v>
      </c>
      <c r="E36" s="44"/>
    </row>
    <row r="37" spans="1:5" ht="17.45" customHeight="1" x14ac:dyDescent="0.25">
      <c r="A37" s="45" t="s">
        <v>28</v>
      </c>
      <c r="B37" s="44">
        <v>2466.33</v>
      </c>
      <c r="C37" s="44"/>
      <c r="D37" s="44">
        <v>1701.77</v>
      </c>
      <c r="E37" s="44"/>
    </row>
    <row r="38" spans="1:5" ht="17.45" customHeight="1" x14ac:dyDescent="0.25">
      <c r="A38" s="41" t="s">
        <v>29</v>
      </c>
      <c r="B38" s="44">
        <v>462114.13</v>
      </c>
      <c r="C38" s="44"/>
      <c r="D38" s="44">
        <v>439599.22</v>
      </c>
      <c r="E38" s="44"/>
    </row>
    <row r="39" spans="1:5" ht="9.75" customHeight="1" x14ac:dyDescent="0.25">
      <c r="A39" s="41"/>
      <c r="B39" s="44"/>
      <c r="C39" s="44"/>
      <c r="D39" s="44"/>
      <c r="E39" s="44"/>
    </row>
    <row r="40" spans="1:5" ht="17.45" customHeight="1" x14ac:dyDescent="0.25">
      <c r="A40" s="41" t="s">
        <v>31</v>
      </c>
      <c r="B40" s="44"/>
      <c r="C40" s="44">
        <f>-B41+B42</f>
        <v>0</v>
      </c>
      <c r="D40" s="44"/>
      <c r="E40" s="44">
        <f>-D41+D42</f>
        <v>-7618.71</v>
      </c>
    </row>
    <row r="41" spans="1:5" ht="17.25" customHeight="1" x14ac:dyDescent="0.25">
      <c r="A41" s="41" t="s">
        <v>32</v>
      </c>
      <c r="B41" s="44"/>
      <c r="C41" s="44"/>
      <c r="D41" s="44">
        <v>7618.71</v>
      </c>
      <c r="E41" s="44"/>
    </row>
    <row r="42" spans="1:5" ht="17.25" customHeight="1" x14ac:dyDescent="0.25">
      <c r="A42" s="43" t="s">
        <v>33</v>
      </c>
      <c r="B42" s="44"/>
      <c r="C42" s="44"/>
      <c r="D42" s="44"/>
      <c r="E42" s="44"/>
    </row>
    <row r="43" spans="1:5" ht="15.75" thickBot="1" x14ac:dyDescent="0.3">
      <c r="A43" s="46"/>
      <c r="B43" s="47"/>
      <c r="C43" s="47"/>
      <c r="D43" s="47"/>
      <c r="E43" s="47"/>
    </row>
    <row r="44" spans="1:5" ht="21" customHeight="1" thickBot="1" x14ac:dyDescent="0.3">
      <c r="A44" s="48" t="s">
        <v>34</v>
      </c>
      <c r="B44" s="49"/>
      <c r="C44" s="50">
        <f>C28+C30-C35+C40</f>
        <v>2788131.37</v>
      </c>
      <c r="D44" s="50"/>
      <c r="E44" s="50">
        <f>E28+E30-E35+E40</f>
        <v>3391021.18</v>
      </c>
    </row>
    <row r="45" spans="1:5" ht="19.899999999999999" customHeight="1" x14ac:dyDescent="0.25">
      <c r="A45" s="51" t="s">
        <v>35</v>
      </c>
      <c r="B45" s="52"/>
      <c r="C45" s="53">
        <v>23990.04</v>
      </c>
      <c r="D45" s="54"/>
      <c r="E45" s="54">
        <v>24988.27</v>
      </c>
    </row>
    <row r="46" spans="1:5" ht="19.899999999999999" customHeight="1" thickBot="1" x14ac:dyDescent="0.3">
      <c r="A46" s="55" t="s">
        <v>36</v>
      </c>
      <c r="B46" s="49"/>
      <c r="C46" s="56">
        <v>14596.08</v>
      </c>
      <c r="D46" s="57"/>
      <c r="E46" s="50">
        <v>1227.4000000000001</v>
      </c>
    </row>
    <row r="47" spans="1:5" ht="21" customHeight="1" thickBot="1" x14ac:dyDescent="0.3">
      <c r="A47" s="58" t="s">
        <v>37</v>
      </c>
      <c r="B47" s="59"/>
      <c r="C47" s="50">
        <f>C44-C45-C46</f>
        <v>2749545.25</v>
      </c>
      <c r="D47" s="60"/>
      <c r="E47" s="50">
        <f>E44-E45-E46</f>
        <v>3364805.5100000002</v>
      </c>
    </row>
    <row r="48" spans="1:5" x14ac:dyDescent="0.25">
      <c r="A48" s="61"/>
      <c r="B48" s="37"/>
      <c r="C48" s="37"/>
      <c r="D48" s="37"/>
      <c r="E48" s="37"/>
    </row>
    <row r="49" spans="1:5" x14ac:dyDescent="0.25">
      <c r="A49" s="62"/>
    </row>
    <row r="50" spans="1:5" x14ac:dyDescent="0.25">
      <c r="A50" s="63"/>
      <c r="B50" s="63"/>
      <c r="C50" s="63"/>
      <c r="D50" s="63"/>
      <c r="E50" s="63"/>
    </row>
    <row r="51" spans="1:5" x14ac:dyDescent="0.25">
      <c r="A51" s="64"/>
      <c r="D51" s="65"/>
      <c r="E51" s="66"/>
    </row>
    <row r="54" spans="1:5" x14ac:dyDescent="0.25">
      <c r="A54" s="62"/>
    </row>
    <row r="55" spans="1:5" x14ac:dyDescent="0.25">
      <c r="A55" s="64"/>
      <c r="D55" s="65"/>
      <c r="E55" s="66"/>
    </row>
    <row r="56" spans="1:5" x14ac:dyDescent="0.25">
      <c r="A56" s="62"/>
    </row>
  </sheetData>
  <protectedRanges>
    <protectedRange sqref="A50:E55" name="Interval3"/>
    <protectedRange sqref="B7:C8 B10:C11 D18:D20 C28 E28 B31:B33 D31:D33 B36:B38 D36:D38 B41:B42 D41:D42 C45:C46 E45:E46" name="Interval1"/>
    <protectedRange sqref="A1:E3" name="Interval2"/>
  </protectedRanges>
  <mergeCells count="25">
    <mergeCell ref="A44:B44"/>
    <mergeCell ref="A45:B45"/>
    <mergeCell ref="A46:B46"/>
    <mergeCell ref="D46:D47"/>
    <mergeCell ref="A47:B47"/>
    <mergeCell ref="A50:E50"/>
    <mergeCell ref="A20:C20"/>
    <mergeCell ref="A21:C21"/>
    <mergeCell ref="A22:D22"/>
    <mergeCell ref="B24:F24"/>
    <mergeCell ref="A25:E25"/>
    <mergeCell ref="B27:C27"/>
    <mergeCell ref="D27:E27"/>
    <mergeCell ref="F14:F17"/>
    <mergeCell ref="A15:C15"/>
    <mergeCell ref="A16:C16"/>
    <mergeCell ref="A17:C17"/>
    <mergeCell ref="A18:C18"/>
    <mergeCell ref="A19:C19"/>
    <mergeCell ref="A1:E1"/>
    <mergeCell ref="A2:E2"/>
    <mergeCell ref="A4:E4"/>
    <mergeCell ref="D12:D17"/>
    <mergeCell ref="A14:C14"/>
    <mergeCell ref="E14:E18"/>
  </mergeCells>
  <pageMargins left="0.62992125984251968" right="0" top="0.74803149606299213" bottom="0.74803149606299213" header="0.31496062992125984" footer="0.31496062992125984"/>
  <pageSetup paperSize="9" scale="70" fitToHeight="0" orientation="portrait" r:id="rId1"/>
  <rowBreaks count="1" manualBreakCount="1">
    <brk id="4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ResP RomT</vt:lpstr>
      <vt:lpstr>'ResP RomT'!Àrea_d'impressió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ALEGRE MENARGUEZ, Pere</dc:creator>
  <cp:lastModifiedBy>ALEGRE MENARGUEZ, Pere</cp:lastModifiedBy>
  <dcterms:created xsi:type="dcterms:W3CDTF">2020-02-05T07:23:23Z</dcterms:created>
  <dcterms:modified xsi:type="dcterms:W3CDTF">2020-02-05T07:24:21Z</dcterms:modified>
</cp:coreProperties>
</file>