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192.168.200.100\Company\ADMINISTRACIÓ ELECTRÒNICA\IVET\Infoparticipa\"/>
    </mc:Choice>
  </mc:AlternateContent>
  <bookViews>
    <workbookView xWindow="0" yWindow="0" windowWidth="23040" windowHeight="8616" activeTab="1"/>
  </bookViews>
  <sheets>
    <sheet name="Personal Base" sheetId="4" r:id="rId1"/>
    <sheet name="Personal temporal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4" l="1"/>
  <c r="W23" i="4"/>
  <c r="W24" i="4"/>
  <c r="W25" i="4"/>
  <c r="W26" i="4"/>
  <c r="W27" i="4"/>
  <c r="W55" i="4"/>
  <c r="M20" i="6" l="1"/>
  <c r="L20" i="6"/>
  <c r="K20" i="6"/>
  <c r="N20" i="6" s="1"/>
  <c r="J20" i="6"/>
  <c r="M19" i="6"/>
  <c r="L19" i="6"/>
  <c r="K19" i="6"/>
  <c r="N19" i="6" s="1"/>
  <c r="J19" i="6"/>
  <c r="M18" i="6"/>
  <c r="L18" i="6"/>
  <c r="K18" i="6"/>
  <c r="N18" i="6" s="1"/>
  <c r="J18" i="6"/>
  <c r="J17" i="6"/>
  <c r="L17" i="6"/>
  <c r="M17" i="6"/>
  <c r="K17" i="6"/>
  <c r="K16" i="6"/>
  <c r="M16" i="6"/>
  <c r="L16" i="6"/>
  <c r="J16" i="6"/>
  <c r="U18" i="4"/>
  <c r="T18" i="4"/>
  <c r="O18" i="4"/>
  <c r="W18" i="4" s="1"/>
  <c r="R18" i="4"/>
  <c r="Q18" i="4"/>
  <c r="P18" i="4"/>
  <c r="J15" i="6"/>
  <c r="M15" i="6"/>
  <c r="L15" i="6"/>
  <c r="K15" i="6"/>
  <c r="N15" i="6" s="1"/>
  <c r="J14" i="6"/>
  <c r="M14" i="6"/>
  <c r="L14" i="6"/>
  <c r="K14" i="6"/>
  <c r="M13" i="6"/>
  <c r="L13" i="6"/>
  <c r="K13" i="6"/>
  <c r="N13" i="6" s="1"/>
  <c r="J13" i="6"/>
  <c r="M12" i="6"/>
  <c r="L12" i="6"/>
  <c r="K12" i="6"/>
  <c r="J12" i="6"/>
  <c r="M11" i="6"/>
  <c r="L11" i="6"/>
  <c r="K11" i="6"/>
  <c r="N11" i="6" s="1"/>
  <c r="J11" i="6"/>
  <c r="M10" i="6"/>
  <c r="L10" i="6"/>
  <c r="K10" i="6"/>
  <c r="J10" i="6"/>
  <c r="M9" i="6"/>
  <c r="L9" i="6"/>
  <c r="K9" i="6"/>
  <c r="N9" i="6" s="1"/>
  <c r="J9" i="6"/>
  <c r="M8" i="6"/>
  <c r="L8" i="6"/>
  <c r="K8" i="6"/>
  <c r="J8" i="6"/>
  <c r="M7" i="6"/>
  <c r="L7" i="6"/>
  <c r="K7" i="6"/>
  <c r="N7" i="6" s="1"/>
  <c r="J7" i="6"/>
  <c r="U37" i="4"/>
  <c r="T37" i="4"/>
  <c r="R37" i="4"/>
  <c r="Q37" i="4"/>
  <c r="P37" i="4"/>
  <c r="X37" i="4" s="1"/>
  <c r="O37" i="4"/>
  <c r="W37" i="4" s="1"/>
  <c r="U49" i="4"/>
  <c r="T49" i="4"/>
  <c r="Q49" i="4"/>
  <c r="O49" i="4"/>
  <c r="W49" i="4" s="1"/>
  <c r="S49" i="4"/>
  <c r="R49" i="4"/>
  <c r="P49" i="4"/>
  <c r="X49" i="4" s="1"/>
  <c r="O43" i="4"/>
  <c r="W43" i="4" s="1"/>
  <c r="S42" i="4"/>
  <c r="O42" i="4"/>
  <c r="W42" i="4" s="1"/>
  <c r="O40" i="4"/>
  <c r="W40" i="4" s="1"/>
  <c r="S41" i="4"/>
  <c r="S43" i="4"/>
  <c r="S44" i="4"/>
  <c r="S45" i="4"/>
  <c r="S46" i="4"/>
  <c r="S47" i="4"/>
  <c r="S48" i="4"/>
  <c r="S50" i="4"/>
  <c r="S51" i="4"/>
  <c r="S52" i="4"/>
  <c r="S53" i="4"/>
  <c r="S54" i="4"/>
  <c r="S40" i="4"/>
  <c r="T38" i="4"/>
  <c r="O38" i="4"/>
  <c r="W38" i="4" s="1"/>
  <c r="O29" i="4"/>
  <c r="W29" i="4" s="1"/>
  <c r="V27" i="4"/>
  <c r="V26" i="4"/>
  <c r="O27" i="4"/>
  <c r="O26" i="4"/>
  <c r="O24" i="4"/>
  <c r="V25" i="4"/>
  <c r="O25" i="4"/>
  <c r="O22" i="4"/>
  <c r="O23" i="4"/>
  <c r="O12" i="4"/>
  <c r="W12" i="4" s="1"/>
  <c r="V23" i="4"/>
  <c r="V22" i="4"/>
  <c r="U8" i="4"/>
  <c r="U9" i="4"/>
  <c r="U10" i="4"/>
  <c r="U11" i="4"/>
  <c r="U12" i="4"/>
  <c r="U13" i="4"/>
  <c r="U14" i="4"/>
  <c r="U15" i="4"/>
  <c r="U16" i="4"/>
  <c r="U17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8" i="4"/>
  <c r="U39" i="4"/>
  <c r="U40" i="4"/>
  <c r="U41" i="4"/>
  <c r="U42" i="4"/>
  <c r="U43" i="4"/>
  <c r="U44" i="4"/>
  <c r="U45" i="4"/>
  <c r="U46" i="4"/>
  <c r="U47" i="4"/>
  <c r="U48" i="4"/>
  <c r="U50" i="4"/>
  <c r="U51" i="4"/>
  <c r="U52" i="4"/>
  <c r="U53" i="4"/>
  <c r="U54" i="4"/>
  <c r="T8" i="4"/>
  <c r="T9" i="4"/>
  <c r="T10" i="4"/>
  <c r="T11" i="4"/>
  <c r="T12" i="4"/>
  <c r="T13" i="4"/>
  <c r="T14" i="4"/>
  <c r="T15" i="4"/>
  <c r="T16" i="4"/>
  <c r="T17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9" i="4"/>
  <c r="T40" i="4"/>
  <c r="T41" i="4"/>
  <c r="T42" i="4"/>
  <c r="T43" i="4"/>
  <c r="T44" i="4"/>
  <c r="T45" i="4"/>
  <c r="T46" i="4"/>
  <c r="T47" i="4"/>
  <c r="T48" i="4"/>
  <c r="T50" i="4"/>
  <c r="T51" i="4"/>
  <c r="T52" i="4"/>
  <c r="T53" i="4"/>
  <c r="T54" i="4"/>
  <c r="U7" i="4"/>
  <c r="T7" i="4"/>
  <c r="O8" i="4"/>
  <c r="W8" i="4" s="1"/>
  <c r="O9" i="4"/>
  <c r="W9" i="4" s="1"/>
  <c r="O10" i="4"/>
  <c r="W10" i="4" s="1"/>
  <c r="O11" i="4"/>
  <c r="W11" i="4" s="1"/>
  <c r="O13" i="4"/>
  <c r="W13" i="4" s="1"/>
  <c r="O14" i="4"/>
  <c r="W14" i="4" s="1"/>
  <c r="O15" i="4"/>
  <c r="W15" i="4" s="1"/>
  <c r="O16" i="4"/>
  <c r="W16" i="4" s="1"/>
  <c r="O17" i="4"/>
  <c r="W17" i="4" s="1"/>
  <c r="O19" i="4"/>
  <c r="W19" i="4" s="1"/>
  <c r="O20" i="4"/>
  <c r="W20" i="4" s="1"/>
  <c r="O21" i="4"/>
  <c r="W21" i="4" s="1"/>
  <c r="O28" i="4"/>
  <c r="W28" i="4" s="1"/>
  <c r="O30" i="4"/>
  <c r="W30" i="4" s="1"/>
  <c r="O31" i="4"/>
  <c r="W31" i="4" s="1"/>
  <c r="O32" i="4"/>
  <c r="W32" i="4" s="1"/>
  <c r="O33" i="4"/>
  <c r="W33" i="4" s="1"/>
  <c r="O34" i="4"/>
  <c r="W34" i="4" s="1"/>
  <c r="O35" i="4"/>
  <c r="W35" i="4" s="1"/>
  <c r="O36" i="4"/>
  <c r="W36" i="4" s="1"/>
  <c r="O39" i="4"/>
  <c r="W39" i="4" s="1"/>
  <c r="O41" i="4"/>
  <c r="W41" i="4" s="1"/>
  <c r="O44" i="4"/>
  <c r="W44" i="4" s="1"/>
  <c r="O45" i="4"/>
  <c r="W45" i="4" s="1"/>
  <c r="O46" i="4"/>
  <c r="W46" i="4" s="1"/>
  <c r="O47" i="4"/>
  <c r="W47" i="4" s="1"/>
  <c r="O48" i="4"/>
  <c r="W48" i="4" s="1"/>
  <c r="O50" i="4"/>
  <c r="W50" i="4" s="1"/>
  <c r="O51" i="4"/>
  <c r="W51" i="4" s="1"/>
  <c r="O52" i="4"/>
  <c r="W52" i="4" s="1"/>
  <c r="O53" i="4"/>
  <c r="W53" i="4" s="1"/>
  <c r="O54" i="4"/>
  <c r="W54" i="4" s="1"/>
  <c r="O7" i="4"/>
  <c r="W7" i="4" s="1"/>
  <c r="R8" i="4"/>
  <c r="R9" i="4"/>
  <c r="R10" i="4"/>
  <c r="R11" i="4"/>
  <c r="R12" i="4"/>
  <c r="R13" i="4"/>
  <c r="R14" i="4"/>
  <c r="R15" i="4"/>
  <c r="R16" i="4"/>
  <c r="R17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8" i="4"/>
  <c r="R39" i="4"/>
  <c r="R40" i="4"/>
  <c r="R41" i="4"/>
  <c r="R42" i="4"/>
  <c r="R43" i="4"/>
  <c r="R44" i="4"/>
  <c r="R45" i="4"/>
  <c r="R46" i="4"/>
  <c r="R47" i="4"/>
  <c r="R48" i="4"/>
  <c r="R50" i="4"/>
  <c r="R51" i="4"/>
  <c r="R52" i="4"/>
  <c r="R53" i="4"/>
  <c r="R54" i="4"/>
  <c r="Q8" i="4"/>
  <c r="Q9" i="4"/>
  <c r="Q10" i="4"/>
  <c r="Q11" i="4"/>
  <c r="Q12" i="4"/>
  <c r="Q13" i="4"/>
  <c r="Q14" i="4"/>
  <c r="Q15" i="4"/>
  <c r="Q16" i="4"/>
  <c r="Q17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8" i="4"/>
  <c r="Q39" i="4"/>
  <c r="Q40" i="4"/>
  <c r="Q41" i="4"/>
  <c r="Q42" i="4"/>
  <c r="Q43" i="4"/>
  <c r="Q44" i="4"/>
  <c r="Q45" i="4"/>
  <c r="Q46" i="4"/>
  <c r="Q47" i="4"/>
  <c r="Q48" i="4"/>
  <c r="Q50" i="4"/>
  <c r="Q51" i="4"/>
  <c r="Q52" i="4"/>
  <c r="Q53" i="4"/>
  <c r="Q54" i="4"/>
  <c r="P8" i="4"/>
  <c r="P9" i="4"/>
  <c r="P10" i="4"/>
  <c r="P11" i="4"/>
  <c r="P12" i="4"/>
  <c r="P13" i="4"/>
  <c r="X13" i="4" s="1"/>
  <c r="P14" i="4"/>
  <c r="X14" i="4" s="1"/>
  <c r="P15" i="4"/>
  <c r="P16" i="4"/>
  <c r="P17" i="4"/>
  <c r="P19" i="4"/>
  <c r="P20" i="4"/>
  <c r="P21" i="4"/>
  <c r="P22" i="4"/>
  <c r="X22" i="4" s="1"/>
  <c r="P23" i="4"/>
  <c r="X23" i="4" s="1"/>
  <c r="P24" i="4"/>
  <c r="P25" i="4"/>
  <c r="P26" i="4"/>
  <c r="P27" i="4"/>
  <c r="P28" i="4"/>
  <c r="P29" i="4"/>
  <c r="P30" i="4"/>
  <c r="X30" i="4" s="1"/>
  <c r="P31" i="4"/>
  <c r="X31" i="4" s="1"/>
  <c r="P32" i="4"/>
  <c r="P33" i="4"/>
  <c r="P34" i="4"/>
  <c r="P35" i="4"/>
  <c r="P36" i="4"/>
  <c r="P38" i="4"/>
  <c r="X38" i="4" s="1"/>
  <c r="P39" i="4"/>
  <c r="P40" i="4"/>
  <c r="X40" i="4" s="1"/>
  <c r="P41" i="4"/>
  <c r="P42" i="4"/>
  <c r="P43" i="4"/>
  <c r="P44" i="4"/>
  <c r="P45" i="4"/>
  <c r="P46" i="4"/>
  <c r="P47" i="4"/>
  <c r="P48" i="4"/>
  <c r="X48" i="4" s="1"/>
  <c r="P50" i="4"/>
  <c r="P51" i="4"/>
  <c r="P52" i="4"/>
  <c r="P53" i="4"/>
  <c r="P54" i="4"/>
  <c r="Q7" i="4"/>
  <c r="R7" i="4"/>
  <c r="P7" i="4"/>
  <c r="X7" i="4" s="1"/>
  <c r="N17" i="6" l="1"/>
  <c r="N14" i="6"/>
  <c r="N8" i="6"/>
  <c r="N10" i="6"/>
  <c r="N12" i="6"/>
  <c r="N16" i="6"/>
  <c r="X28" i="4"/>
  <c r="X42" i="4"/>
  <c r="X50" i="4"/>
  <c r="X41" i="4"/>
  <c r="X32" i="4"/>
  <c r="X24" i="4"/>
  <c r="X15" i="4"/>
  <c r="X47" i="4"/>
  <c r="X46" i="4"/>
  <c r="X29" i="4"/>
  <c r="X21" i="4"/>
  <c r="X12" i="4"/>
  <c r="X45" i="4"/>
  <c r="X18" i="4"/>
  <c r="X39" i="4"/>
  <c r="X54" i="4"/>
  <c r="X11" i="4"/>
  <c r="X53" i="4"/>
  <c r="X44" i="4"/>
  <c r="X35" i="4"/>
  <c r="X27" i="4"/>
  <c r="X19" i="4"/>
  <c r="X10" i="4"/>
  <c r="X20" i="4"/>
  <c r="X52" i="4"/>
  <c r="X43" i="4"/>
  <c r="X34" i="4"/>
  <c r="X26" i="4"/>
  <c r="X17" i="4"/>
  <c r="X9" i="4"/>
  <c r="X36" i="4"/>
  <c r="X51" i="4"/>
  <c r="X33" i="4"/>
  <c r="X25" i="4"/>
  <c r="X16" i="4"/>
  <c r="X8" i="4"/>
</calcChain>
</file>

<file path=xl/sharedStrings.xml><?xml version="1.0" encoding="utf-8"?>
<sst xmlns="http://schemas.openxmlformats.org/spreadsheetml/2006/main" count="336" uniqueCount="113">
  <si>
    <t>Sou base</t>
  </si>
  <si>
    <t>C.especific</t>
  </si>
  <si>
    <t>C.desti</t>
  </si>
  <si>
    <t>Num.</t>
  </si>
  <si>
    <t>Total brut mensual</t>
  </si>
  <si>
    <t>Sou base anual</t>
  </si>
  <si>
    <t>C.especific anual</t>
  </si>
  <si>
    <t>C.desti anual</t>
  </si>
  <si>
    <t>Total brut anual</t>
  </si>
  <si>
    <t>GERENT</t>
  </si>
  <si>
    <t>SEC.INT.ASSIST MUNICIPIS</t>
  </si>
  <si>
    <t>INF. ARXI.</t>
  </si>
  <si>
    <t>TEC.INFORMAT.</t>
  </si>
  <si>
    <t>EDUCADOR/A SOCIAL</t>
  </si>
  <si>
    <t>COORDINADOR/A OAC</t>
  </si>
  <si>
    <t>INTERVENTOR/A</t>
  </si>
  <si>
    <t>ADMINISTRATIU/VA</t>
  </si>
  <si>
    <t>SECRETARI/A</t>
  </si>
  <si>
    <t>ARQUITECTE/A TÈCNIC/A</t>
  </si>
  <si>
    <t>TÈCNIC/A JOVENTUT</t>
  </si>
  <si>
    <t>AUXILIAR INFORMÀTIC/A</t>
  </si>
  <si>
    <t>AUXLIAR ADMINISTRATIU/VA</t>
  </si>
  <si>
    <t>TREBALLADOR/A FAMILIAR</t>
  </si>
  <si>
    <t>PSICÓLEG/OGA EAIA</t>
  </si>
  <si>
    <t>TREBALLADOR/A SOCIAL</t>
  </si>
  <si>
    <t>PEDAGOG/A EAIA</t>
  </si>
  <si>
    <t>TREBALLADOR/A SOCIAL EAIA</t>
  </si>
  <si>
    <t>TÈCNIC/A EDUCACIÓ</t>
  </si>
  <si>
    <t>TÈCNIC/A INCLUSIÓ</t>
  </si>
  <si>
    <t>TÈCNIC/A CONSUM</t>
  </si>
  <si>
    <t>ENGINYER/A</t>
  </si>
  <si>
    <t xml:space="preserve">ARQUITECTE/A </t>
  </si>
  <si>
    <t>DINAMITZADOR/A GENT GRAN</t>
  </si>
  <si>
    <t>TÈCNIC/A MIGRACIONS</t>
  </si>
  <si>
    <t>PEÓ/NA CAMINS</t>
  </si>
  <si>
    <t>PSICÓLEG/OGA SIAD</t>
  </si>
  <si>
    <t>COORDINADOR/A SERVEIS SOCIALS</t>
  </si>
  <si>
    <t>VINCULACIÓ</t>
  </si>
  <si>
    <t>GRUP/NIVELL</t>
  </si>
  <si>
    <t>CONSELL COMARCAL DEL BERGUEDÀ</t>
  </si>
  <si>
    <t>FUNCIONARI/A</t>
  </si>
  <si>
    <t>EVENTUAL</t>
  </si>
  <si>
    <t>FUNCIONARI/A INTERI/NA</t>
  </si>
  <si>
    <t>PERSONAL LABORAL</t>
  </si>
  <si>
    <t>A1 26</t>
  </si>
  <si>
    <t>A2 18</t>
  </si>
  <si>
    <t>A2 20</t>
  </si>
  <si>
    <t>C2 14</t>
  </si>
  <si>
    <t>C1 18</t>
  </si>
  <si>
    <t>C2 12</t>
  </si>
  <si>
    <t>AP 10</t>
  </si>
  <si>
    <t>AUXLIAR ADMINISTRATIU/VA ADJ INTERVENCIÓ</t>
  </si>
  <si>
    <t>TREBALLADOR/A SOCIAL. ADJ COORD.</t>
  </si>
  <si>
    <t>CAP D'ÀREA</t>
  </si>
  <si>
    <t>RESP. RECURSOS HUMANS</t>
  </si>
  <si>
    <t>C1 14</t>
  </si>
  <si>
    <t>TIPUS DE LLOC</t>
  </si>
  <si>
    <t xml:space="preserve">Comandament </t>
  </si>
  <si>
    <t>Gerència</t>
  </si>
  <si>
    <t>Singular</t>
  </si>
  <si>
    <t>Serveis Generals</t>
  </si>
  <si>
    <t>Serveis Generals i Econòmics</t>
  </si>
  <si>
    <t>Serveis Econòmics</t>
  </si>
  <si>
    <t>Comandament</t>
  </si>
  <si>
    <t>Base</t>
  </si>
  <si>
    <t>Serveis Territorials</t>
  </si>
  <si>
    <t>Serveis interns</t>
  </si>
  <si>
    <t>Serveis a les Persones</t>
  </si>
  <si>
    <t xml:space="preserve">Base </t>
  </si>
  <si>
    <t>Serveis Interns</t>
  </si>
  <si>
    <t>ENQUADRMENT ORGÀNIC</t>
  </si>
  <si>
    <t>OFICIAL SEGONA BRIGADA</t>
  </si>
  <si>
    <t>PERÍODE 2023</t>
  </si>
  <si>
    <t>Pagues extres</t>
  </si>
  <si>
    <t>antiguitat</t>
  </si>
  <si>
    <t>C.Personal</t>
  </si>
  <si>
    <t>C. Disponibilitat</t>
  </si>
  <si>
    <t>C. Responsabilitat</t>
  </si>
  <si>
    <t>A2 24</t>
  </si>
  <si>
    <t>c. Transport</t>
  </si>
  <si>
    <t>PERSONAL TEMPORAL</t>
  </si>
  <si>
    <t>Serveis generals</t>
  </si>
  <si>
    <t>A218</t>
  </si>
  <si>
    <t>PST</t>
  </si>
  <si>
    <t>Prorrata pagues</t>
  </si>
  <si>
    <t>FUNCIONARI INTERÍ</t>
  </si>
  <si>
    <t>Sanejament</t>
  </si>
  <si>
    <t>Residus</t>
  </si>
  <si>
    <t>TÈCNIC/A TRANSPORT</t>
  </si>
  <si>
    <t>SAI</t>
  </si>
  <si>
    <t>Dinam juvenil</t>
  </si>
  <si>
    <t>Trans. Energètic</t>
  </si>
  <si>
    <t>A220</t>
  </si>
  <si>
    <t>Immigració</t>
  </si>
  <si>
    <t>Transparència</t>
  </si>
  <si>
    <t>Baells</t>
  </si>
  <si>
    <t>C214</t>
  </si>
  <si>
    <t>TÈCNIC/A RESIDUS</t>
  </si>
  <si>
    <t>LABORAL</t>
  </si>
  <si>
    <t>Esports</t>
  </si>
  <si>
    <t>Adm. Electrònica</t>
  </si>
  <si>
    <t>ACOL</t>
  </si>
  <si>
    <t>E10</t>
  </si>
  <si>
    <t>TRAFO JOVES TUTELATS</t>
  </si>
  <si>
    <t>TRAFO DONES</t>
  </si>
  <si>
    <t>C118</t>
  </si>
  <si>
    <t>PERSONAL BASE</t>
  </si>
  <si>
    <t>DENOMINCACIÓ DEL LLOC DE TREBALL</t>
  </si>
  <si>
    <t>C.destí anual</t>
  </si>
  <si>
    <t>C.personal anual</t>
  </si>
  <si>
    <t>C. Disponibilitat anual</t>
  </si>
  <si>
    <t>C.responsabilitat anual</t>
  </si>
  <si>
    <t>C. Transport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</si>
</sst>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0" fontId="3" fillId="0" borderId="0" xfId="0" applyNumberFormat="1" applyFont="1"/>
    <xf numFmtId="0" fontId="2" fillId="0" borderId="0" xfId="0" applyNumberFormat="1" applyFont="1"/>
    <xf numFmtId="0" fontId="5" fillId="0" borderId="0" xfId="0" applyFont="1"/>
    <xf numFmtId="49" fontId="3" fillId="0" borderId="1" xfId="0" applyNumberFormat="1" applyFont="1" applyBorder="1"/>
    <xf numFmtId="0" fontId="3" fillId="0" borderId="1" xfId="2" applyFont="1" applyFill="1" applyBorder="1"/>
    <xf numFmtId="4" fontId="3" fillId="0" borderId="1" xfId="0" applyNumberFormat="1" applyFont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4" fontId="3" fillId="0" borderId="1" xfId="0" applyNumberFormat="1" applyFont="1" applyFill="1" applyBorder="1"/>
    <xf numFmtId="4" fontId="0" fillId="0" borderId="0" xfId="0" applyNumberFormat="1"/>
    <xf numFmtId="49" fontId="0" fillId="0" borderId="0" xfId="0" applyNumberFormat="1"/>
    <xf numFmtId="0" fontId="6" fillId="0" borderId="0" xfId="0" applyFont="1"/>
    <xf numFmtId="0" fontId="7" fillId="0" borderId="0" xfId="0" applyFont="1" applyFill="1"/>
    <xf numFmtId="0" fontId="0" fillId="0" borderId="0" xfId="0" applyFill="1"/>
    <xf numFmtId="4" fontId="3" fillId="3" borderId="1" xfId="0" applyNumberFormat="1" applyFont="1" applyFill="1" applyBorder="1"/>
    <xf numFmtId="4" fontId="8" fillId="0" borderId="1" xfId="0" applyNumberFormat="1" applyFont="1" applyFill="1" applyBorder="1"/>
    <xf numFmtId="0" fontId="3" fillId="0" borderId="1" xfId="0" applyFont="1" applyBorder="1"/>
    <xf numFmtId="0" fontId="2" fillId="0" borderId="0" xfId="0" applyFont="1" applyBorder="1"/>
    <xf numFmtId="4" fontId="3" fillId="0" borderId="0" xfId="0" applyNumberFormat="1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Fill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NumberFormat="1" applyFont="1" applyFill="1" applyBorder="1"/>
  </cellXfs>
  <cellStyles count="3">
    <cellStyle name="Incorrecto" xfId="2" builtinId="27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8"/>
  <sheetViews>
    <sheetView zoomScaleNormal="100" workbookViewId="0">
      <selection activeCell="T4" sqref="A4:T5"/>
    </sheetView>
  </sheetViews>
  <sheetFormatPr baseColWidth="10" defaultRowHeight="14.4" x14ac:dyDescent="0.3"/>
  <cols>
    <col min="2" max="2" width="28.33203125" customWidth="1"/>
    <col min="3" max="3" width="11.88671875" customWidth="1"/>
    <col min="4" max="4" width="28.33203125" customWidth="1"/>
    <col min="5" max="5" width="16.5546875" customWidth="1"/>
    <col min="7" max="12" width="11.5546875" hidden="1" customWidth="1"/>
    <col min="13" max="14" width="13.33203125" hidden="1" customWidth="1"/>
    <col min="15" max="15" width="13.6640625" hidden="1" customWidth="1"/>
    <col min="17" max="17" width="14" customWidth="1"/>
    <col min="19" max="19" width="12.21875" customWidth="1"/>
    <col min="20" max="20" width="16" customWidth="1"/>
    <col min="21" max="22" width="15.77734375" customWidth="1"/>
    <col min="23" max="23" width="0" hidden="1" customWidth="1"/>
  </cols>
  <sheetData>
    <row r="1" spans="1:52" ht="15.6" x14ac:dyDescent="0.3">
      <c r="A1" s="7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5"/>
    </row>
    <row r="2" spans="1:52" ht="15.6" x14ac:dyDescent="0.3">
      <c r="A2" s="7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5"/>
    </row>
    <row r="3" spans="1:52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</row>
    <row r="4" spans="1:52" x14ac:dyDescent="0.3">
      <c r="A4" s="1" t="s">
        <v>106</v>
      </c>
      <c r="B4" s="15"/>
      <c r="C4" s="15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6" spans="1:52" x14ac:dyDescent="0.3">
      <c r="A6" s="30" t="s">
        <v>3</v>
      </c>
      <c r="B6" s="30" t="s">
        <v>107</v>
      </c>
      <c r="C6" s="30" t="s">
        <v>56</v>
      </c>
      <c r="D6" s="30" t="s">
        <v>70</v>
      </c>
      <c r="E6" s="30" t="s">
        <v>37</v>
      </c>
      <c r="F6" s="30" t="s">
        <v>38</v>
      </c>
      <c r="G6" s="30" t="s">
        <v>0</v>
      </c>
      <c r="H6" s="30" t="s">
        <v>74</v>
      </c>
      <c r="I6" s="30" t="s">
        <v>1</v>
      </c>
      <c r="J6" s="30" t="s">
        <v>2</v>
      </c>
      <c r="K6" s="30" t="s">
        <v>75</v>
      </c>
      <c r="L6" s="30" t="s">
        <v>76</v>
      </c>
      <c r="M6" s="30" t="s">
        <v>77</v>
      </c>
      <c r="N6" s="30" t="s">
        <v>79</v>
      </c>
      <c r="O6" s="30" t="s">
        <v>4</v>
      </c>
      <c r="P6" s="33" t="s">
        <v>5</v>
      </c>
      <c r="Q6" s="30" t="s">
        <v>6</v>
      </c>
      <c r="R6" s="30" t="s">
        <v>108</v>
      </c>
      <c r="S6" s="30" t="s">
        <v>109</v>
      </c>
      <c r="T6" s="30" t="s">
        <v>110</v>
      </c>
      <c r="U6" s="30" t="s">
        <v>111</v>
      </c>
      <c r="V6" s="30" t="s">
        <v>112</v>
      </c>
      <c r="W6" s="30" t="s">
        <v>73</v>
      </c>
      <c r="X6" s="34" t="s">
        <v>8</v>
      </c>
    </row>
    <row r="7" spans="1:52" s="18" customFormat="1" x14ac:dyDescent="0.3">
      <c r="A7" s="11">
        <v>1</v>
      </c>
      <c r="B7" s="9" t="s">
        <v>9</v>
      </c>
      <c r="C7" s="9" t="s">
        <v>57</v>
      </c>
      <c r="D7" s="9" t="s">
        <v>58</v>
      </c>
      <c r="E7" s="9" t="s">
        <v>41</v>
      </c>
      <c r="F7" s="9" t="s">
        <v>44</v>
      </c>
      <c r="G7" s="13">
        <v>1288.31</v>
      </c>
      <c r="H7" s="13">
        <v>198.34</v>
      </c>
      <c r="I7" s="13">
        <v>2248.86</v>
      </c>
      <c r="J7" s="13">
        <v>811.08</v>
      </c>
      <c r="K7" s="13"/>
      <c r="L7" s="13"/>
      <c r="M7" s="13"/>
      <c r="N7" s="13"/>
      <c r="O7" s="13">
        <f>SUM(G7:M7)</f>
        <v>4546.59</v>
      </c>
      <c r="P7" s="13">
        <f>G7*12</f>
        <v>15459.72</v>
      </c>
      <c r="Q7" s="13">
        <f t="shared" ref="Q7:Q54" si="0">I7*12</f>
        <v>26986.32</v>
      </c>
      <c r="R7" s="13">
        <f t="shared" ref="R7:R54" si="1">J7*12</f>
        <v>9732.9600000000009</v>
      </c>
      <c r="S7" s="13">
        <v>0</v>
      </c>
      <c r="T7" s="13">
        <f t="shared" ref="T7:T54" si="2">L7*12</f>
        <v>0</v>
      </c>
      <c r="U7" s="13">
        <f t="shared" ref="U7:U54" si="3">M7*12</f>
        <v>0</v>
      </c>
      <c r="V7" s="13"/>
      <c r="W7" s="13">
        <f t="shared" ref="W7:W21" si="4">O7*2</f>
        <v>9093.18</v>
      </c>
      <c r="X7" s="13">
        <f>P7+Q7+R7+S7+T7+U7</f>
        <v>52179</v>
      </c>
    </row>
    <row r="8" spans="1:52" s="18" customFormat="1" x14ac:dyDescent="0.3">
      <c r="A8" s="11">
        <v>2</v>
      </c>
      <c r="B8" s="9" t="s">
        <v>17</v>
      </c>
      <c r="C8" s="9" t="s">
        <v>59</v>
      </c>
      <c r="D8" s="9" t="s">
        <v>60</v>
      </c>
      <c r="E8" s="9" t="s">
        <v>40</v>
      </c>
      <c r="F8" s="9" t="s">
        <v>44</v>
      </c>
      <c r="G8" s="13">
        <v>1288.31</v>
      </c>
      <c r="H8" s="13">
        <v>545.42999999999995</v>
      </c>
      <c r="I8" s="13">
        <v>2688.55</v>
      </c>
      <c r="J8" s="13">
        <v>811.08</v>
      </c>
      <c r="K8" s="13"/>
      <c r="L8" s="13"/>
      <c r="M8" s="13"/>
      <c r="N8" s="13"/>
      <c r="O8" s="13">
        <f t="shared" ref="O8:O54" si="5">SUM(G8:M8)</f>
        <v>5333.37</v>
      </c>
      <c r="P8" s="13">
        <f t="shared" ref="P8:P54" si="6">G8*12</f>
        <v>15459.72</v>
      </c>
      <c r="Q8" s="13">
        <f t="shared" si="0"/>
        <v>32262.600000000002</v>
      </c>
      <c r="R8" s="13">
        <f t="shared" si="1"/>
        <v>9732.9600000000009</v>
      </c>
      <c r="S8" s="13">
        <v>0</v>
      </c>
      <c r="T8" s="13">
        <f t="shared" si="2"/>
        <v>0</v>
      </c>
      <c r="U8" s="13">
        <f t="shared" si="3"/>
        <v>0</v>
      </c>
      <c r="V8" s="13"/>
      <c r="W8" s="13">
        <f t="shared" si="4"/>
        <v>10666.74</v>
      </c>
      <c r="X8" s="13">
        <f t="shared" ref="X8:X53" si="7">P8+Q8+R8+S8+T8+U8</f>
        <v>57455.28</v>
      </c>
    </row>
    <row r="9" spans="1:52" s="26" customFormat="1" x14ac:dyDescent="0.3">
      <c r="A9" s="11">
        <v>3</v>
      </c>
      <c r="B9" s="12" t="s">
        <v>17</v>
      </c>
      <c r="C9" s="12" t="s">
        <v>59</v>
      </c>
      <c r="D9" s="12" t="s">
        <v>60</v>
      </c>
      <c r="E9" s="9" t="s">
        <v>40</v>
      </c>
      <c r="F9" s="9" t="s">
        <v>44</v>
      </c>
      <c r="G9" s="13">
        <v>476.94</v>
      </c>
      <c r="H9" s="13"/>
      <c r="I9" s="13">
        <v>585.29</v>
      </c>
      <c r="J9" s="13">
        <v>225.69</v>
      </c>
      <c r="K9" s="13"/>
      <c r="L9" s="13"/>
      <c r="M9" s="13"/>
      <c r="N9" s="13"/>
      <c r="O9" s="13">
        <f t="shared" si="5"/>
        <v>1287.92</v>
      </c>
      <c r="P9" s="13">
        <f t="shared" si="6"/>
        <v>5723.28</v>
      </c>
      <c r="Q9" s="13">
        <f t="shared" si="0"/>
        <v>7023.48</v>
      </c>
      <c r="R9" s="13">
        <f t="shared" si="1"/>
        <v>2708.2799999999997</v>
      </c>
      <c r="S9" s="13">
        <v>0</v>
      </c>
      <c r="T9" s="13">
        <f t="shared" si="2"/>
        <v>0</v>
      </c>
      <c r="U9" s="13">
        <f t="shared" si="3"/>
        <v>0</v>
      </c>
      <c r="V9" s="13"/>
      <c r="W9" s="13">
        <f t="shared" si="4"/>
        <v>2575.84</v>
      </c>
      <c r="X9" s="13">
        <f t="shared" si="7"/>
        <v>15455.039999999997</v>
      </c>
    </row>
    <row r="10" spans="1:52" s="18" customFormat="1" x14ac:dyDescent="0.3">
      <c r="A10" s="11">
        <v>4</v>
      </c>
      <c r="B10" s="9" t="s">
        <v>10</v>
      </c>
      <c r="C10" s="9" t="s">
        <v>59</v>
      </c>
      <c r="D10" s="9" t="s">
        <v>61</v>
      </c>
      <c r="E10" s="9" t="s">
        <v>42</v>
      </c>
      <c r="F10" s="9" t="s">
        <v>44</v>
      </c>
      <c r="G10" s="13">
        <v>1288.31</v>
      </c>
      <c r="H10" s="13">
        <v>347.09</v>
      </c>
      <c r="I10" s="13">
        <v>720.71</v>
      </c>
      <c r="J10" s="13">
        <v>811.08</v>
      </c>
      <c r="K10" s="13"/>
      <c r="L10" s="13"/>
      <c r="M10" s="13"/>
      <c r="N10" s="13"/>
      <c r="O10" s="13">
        <f t="shared" si="5"/>
        <v>3167.1899999999996</v>
      </c>
      <c r="P10" s="13">
        <f t="shared" si="6"/>
        <v>15459.72</v>
      </c>
      <c r="Q10" s="13">
        <f t="shared" si="0"/>
        <v>8648.52</v>
      </c>
      <c r="R10" s="13">
        <f t="shared" si="1"/>
        <v>9732.9600000000009</v>
      </c>
      <c r="S10" s="13">
        <v>0</v>
      </c>
      <c r="T10" s="13">
        <f t="shared" si="2"/>
        <v>0</v>
      </c>
      <c r="U10" s="13">
        <f t="shared" si="3"/>
        <v>0</v>
      </c>
      <c r="V10" s="13"/>
      <c r="W10" s="13">
        <f t="shared" si="4"/>
        <v>6334.3799999999992</v>
      </c>
      <c r="X10" s="13">
        <f t="shared" si="7"/>
        <v>33841.199999999997</v>
      </c>
    </row>
    <row r="11" spans="1:52" s="18" customFormat="1" x14ac:dyDescent="0.3">
      <c r="A11" s="11">
        <v>5</v>
      </c>
      <c r="B11" s="9" t="s">
        <v>15</v>
      </c>
      <c r="C11" s="9" t="s">
        <v>59</v>
      </c>
      <c r="D11" s="9" t="s">
        <v>62</v>
      </c>
      <c r="E11" s="9" t="s">
        <v>42</v>
      </c>
      <c r="F11" s="9" t="s">
        <v>44</v>
      </c>
      <c r="G11" s="13">
        <v>1288.31</v>
      </c>
      <c r="H11" s="13">
        <v>347.09</v>
      </c>
      <c r="I11" s="13">
        <v>1114.19</v>
      </c>
      <c r="J11" s="13">
        <v>811.08</v>
      </c>
      <c r="K11" s="13"/>
      <c r="L11" s="13"/>
      <c r="M11" s="13"/>
      <c r="N11" s="13"/>
      <c r="O11" s="13">
        <f t="shared" si="5"/>
        <v>3560.67</v>
      </c>
      <c r="P11" s="13">
        <f t="shared" si="6"/>
        <v>15459.72</v>
      </c>
      <c r="Q11" s="13">
        <f t="shared" si="0"/>
        <v>13370.28</v>
      </c>
      <c r="R11" s="13">
        <f t="shared" si="1"/>
        <v>9732.9600000000009</v>
      </c>
      <c r="S11" s="13">
        <v>0</v>
      </c>
      <c r="T11" s="13">
        <f t="shared" si="2"/>
        <v>0</v>
      </c>
      <c r="U11" s="13">
        <f t="shared" si="3"/>
        <v>0</v>
      </c>
      <c r="V11" s="13"/>
      <c r="W11" s="13">
        <f t="shared" si="4"/>
        <v>7121.34</v>
      </c>
      <c r="X11" s="13">
        <f t="shared" si="7"/>
        <v>38562.959999999999</v>
      </c>
    </row>
    <row r="12" spans="1:52" s="18" customFormat="1" x14ac:dyDescent="0.3">
      <c r="A12" s="11">
        <v>6</v>
      </c>
      <c r="B12" s="12" t="s">
        <v>53</v>
      </c>
      <c r="C12" s="12" t="s">
        <v>63</v>
      </c>
      <c r="D12" s="12" t="s">
        <v>60</v>
      </c>
      <c r="E12" s="9" t="s">
        <v>43</v>
      </c>
      <c r="F12" s="9" t="s">
        <v>78</v>
      </c>
      <c r="G12" s="13">
        <v>1113.98</v>
      </c>
      <c r="H12" s="13">
        <v>242.65</v>
      </c>
      <c r="I12" s="13">
        <v>1012.14</v>
      </c>
      <c r="J12" s="13">
        <v>677.15</v>
      </c>
      <c r="K12" s="13"/>
      <c r="L12" s="13"/>
      <c r="M12" s="13">
        <v>274.07</v>
      </c>
      <c r="N12" s="13"/>
      <c r="O12" s="13">
        <f>SUM(G12:M12)</f>
        <v>3319.9900000000002</v>
      </c>
      <c r="P12" s="13">
        <f t="shared" si="6"/>
        <v>13367.76</v>
      </c>
      <c r="Q12" s="13">
        <f t="shared" si="0"/>
        <v>12145.68</v>
      </c>
      <c r="R12" s="13">
        <f t="shared" si="1"/>
        <v>8125.7999999999993</v>
      </c>
      <c r="S12" s="13">
        <v>0</v>
      </c>
      <c r="T12" s="13">
        <f t="shared" si="2"/>
        <v>0</v>
      </c>
      <c r="U12" s="13">
        <f t="shared" si="3"/>
        <v>3288.84</v>
      </c>
      <c r="V12" s="13"/>
      <c r="W12" s="13">
        <f t="shared" si="4"/>
        <v>6639.9800000000005</v>
      </c>
      <c r="X12" s="13">
        <f t="shared" si="7"/>
        <v>36928.080000000002</v>
      </c>
    </row>
    <row r="13" spans="1:52" s="18" customFormat="1" x14ac:dyDescent="0.3">
      <c r="A13" s="11">
        <v>7</v>
      </c>
      <c r="B13" s="12" t="s">
        <v>30</v>
      </c>
      <c r="C13" s="12" t="s">
        <v>64</v>
      </c>
      <c r="D13" s="12" t="s">
        <v>65</v>
      </c>
      <c r="E13" s="9" t="s">
        <v>42</v>
      </c>
      <c r="F13" s="12" t="s">
        <v>44</v>
      </c>
      <c r="G13" s="13">
        <v>1288.31</v>
      </c>
      <c r="H13" s="13"/>
      <c r="I13" s="13">
        <v>919.04</v>
      </c>
      <c r="J13" s="13">
        <v>811.08</v>
      </c>
      <c r="K13" s="13"/>
      <c r="L13" s="13"/>
      <c r="M13" s="13"/>
      <c r="N13" s="13"/>
      <c r="O13" s="13">
        <f t="shared" si="5"/>
        <v>3018.43</v>
      </c>
      <c r="P13" s="13">
        <f t="shared" si="6"/>
        <v>15459.72</v>
      </c>
      <c r="Q13" s="13">
        <f t="shared" si="0"/>
        <v>11028.48</v>
      </c>
      <c r="R13" s="13">
        <f t="shared" si="1"/>
        <v>9732.9600000000009</v>
      </c>
      <c r="S13" s="13">
        <v>0</v>
      </c>
      <c r="T13" s="13">
        <f t="shared" si="2"/>
        <v>0</v>
      </c>
      <c r="U13" s="13">
        <f t="shared" si="3"/>
        <v>0</v>
      </c>
      <c r="V13" s="13"/>
      <c r="W13" s="13">
        <f t="shared" si="4"/>
        <v>6036.86</v>
      </c>
      <c r="X13" s="13">
        <f t="shared" si="7"/>
        <v>36221.159999999996</v>
      </c>
    </row>
    <row r="14" spans="1:52" s="18" customFormat="1" x14ac:dyDescent="0.3">
      <c r="A14" s="11">
        <v>8</v>
      </c>
      <c r="B14" s="12" t="s">
        <v>31</v>
      </c>
      <c r="C14" s="12" t="s">
        <v>64</v>
      </c>
      <c r="D14" s="12" t="s">
        <v>65</v>
      </c>
      <c r="E14" s="9" t="s">
        <v>42</v>
      </c>
      <c r="F14" s="12" t="s">
        <v>44</v>
      </c>
      <c r="G14" s="13">
        <v>1288.31</v>
      </c>
      <c r="H14" s="13">
        <v>99.17</v>
      </c>
      <c r="I14" s="13">
        <v>744.7</v>
      </c>
      <c r="J14" s="13">
        <v>811.08</v>
      </c>
      <c r="K14" s="13"/>
      <c r="L14" s="13"/>
      <c r="M14" s="13"/>
      <c r="N14" s="13"/>
      <c r="O14" s="13">
        <f t="shared" si="5"/>
        <v>2943.26</v>
      </c>
      <c r="P14" s="13">
        <f t="shared" si="6"/>
        <v>15459.72</v>
      </c>
      <c r="Q14" s="13">
        <f t="shared" si="0"/>
        <v>8936.4000000000015</v>
      </c>
      <c r="R14" s="13">
        <f t="shared" si="1"/>
        <v>9732.9600000000009</v>
      </c>
      <c r="S14" s="13">
        <v>0</v>
      </c>
      <c r="T14" s="13">
        <f t="shared" si="2"/>
        <v>0</v>
      </c>
      <c r="U14" s="13">
        <f t="shared" si="3"/>
        <v>0</v>
      </c>
      <c r="V14" s="13"/>
      <c r="W14" s="13">
        <f t="shared" si="4"/>
        <v>5886.52</v>
      </c>
      <c r="X14" s="13">
        <f t="shared" si="7"/>
        <v>34129.08</v>
      </c>
    </row>
    <row r="15" spans="1:52" s="18" customFormat="1" x14ac:dyDescent="0.3">
      <c r="A15" s="11">
        <v>9</v>
      </c>
      <c r="B15" s="12" t="s">
        <v>54</v>
      </c>
      <c r="C15" s="12" t="s">
        <v>64</v>
      </c>
      <c r="D15" s="12" t="s">
        <v>66</v>
      </c>
      <c r="E15" s="9" t="s">
        <v>43</v>
      </c>
      <c r="F15" s="9" t="s">
        <v>45</v>
      </c>
      <c r="G15" s="13">
        <v>1113.98</v>
      </c>
      <c r="H15" s="13">
        <v>283.08999999999997</v>
      </c>
      <c r="I15" s="13">
        <v>1243.46</v>
      </c>
      <c r="J15" s="13">
        <v>458.64</v>
      </c>
      <c r="K15" s="13"/>
      <c r="L15" s="13"/>
      <c r="M15" s="13"/>
      <c r="N15" s="13"/>
      <c r="O15" s="13">
        <f t="shared" si="5"/>
        <v>3099.1699999999996</v>
      </c>
      <c r="P15" s="13">
        <f t="shared" si="6"/>
        <v>13367.76</v>
      </c>
      <c r="Q15" s="13">
        <f t="shared" si="0"/>
        <v>14921.52</v>
      </c>
      <c r="R15" s="13">
        <f t="shared" si="1"/>
        <v>5503.68</v>
      </c>
      <c r="S15" s="13">
        <v>0</v>
      </c>
      <c r="T15" s="13">
        <f t="shared" si="2"/>
        <v>0</v>
      </c>
      <c r="U15" s="13">
        <f t="shared" si="3"/>
        <v>0</v>
      </c>
      <c r="V15" s="13"/>
      <c r="W15" s="13">
        <f t="shared" si="4"/>
        <v>6198.3399999999992</v>
      </c>
      <c r="X15" s="13">
        <f t="shared" si="7"/>
        <v>33792.959999999999</v>
      </c>
    </row>
    <row r="16" spans="1:52" s="18" customFormat="1" x14ac:dyDescent="0.3">
      <c r="A16" s="11">
        <v>10</v>
      </c>
      <c r="B16" s="12" t="s">
        <v>29</v>
      </c>
      <c r="C16" s="12" t="s">
        <v>64</v>
      </c>
      <c r="D16" s="12" t="s">
        <v>67</v>
      </c>
      <c r="E16" s="9" t="s">
        <v>43</v>
      </c>
      <c r="F16" s="9" t="s">
        <v>46</v>
      </c>
      <c r="G16" s="13">
        <v>1113.98</v>
      </c>
      <c r="H16" s="13">
        <v>444.85</v>
      </c>
      <c r="I16" s="13">
        <v>972.78</v>
      </c>
      <c r="J16" s="13">
        <v>510.79</v>
      </c>
      <c r="K16" s="13"/>
      <c r="L16" s="13"/>
      <c r="M16" s="13"/>
      <c r="N16" s="13"/>
      <c r="O16" s="13">
        <f t="shared" si="5"/>
        <v>3042.3999999999996</v>
      </c>
      <c r="P16" s="13">
        <f t="shared" si="6"/>
        <v>13367.76</v>
      </c>
      <c r="Q16" s="13">
        <f t="shared" si="0"/>
        <v>11673.36</v>
      </c>
      <c r="R16" s="13">
        <f t="shared" si="1"/>
        <v>6129.4800000000005</v>
      </c>
      <c r="S16" s="13">
        <v>0</v>
      </c>
      <c r="T16" s="13">
        <f t="shared" si="2"/>
        <v>0</v>
      </c>
      <c r="U16" s="13">
        <f t="shared" si="3"/>
        <v>0</v>
      </c>
      <c r="V16" s="13"/>
      <c r="W16" s="13">
        <f t="shared" si="4"/>
        <v>6084.7999999999993</v>
      </c>
      <c r="X16" s="13">
        <f t="shared" si="7"/>
        <v>31170.600000000002</v>
      </c>
    </row>
    <row r="17" spans="1:24" s="18" customFormat="1" x14ac:dyDescent="0.3">
      <c r="A17" s="11">
        <v>11</v>
      </c>
      <c r="B17" s="12" t="s">
        <v>36</v>
      </c>
      <c r="C17" s="12" t="s">
        <v>64</v>
      </c>
      <c r="D17" s="12" t="s">
        <v>67</v>
      </c>
      <c r="E17" s="9" t="s">
        <v>43</v>
      </c>
      <c r="F17" s="12" t="s">
        <v>46</v>
      </c>
      <c r="G17" s="13">
        <v>1113.98</v>
      </c>
      <c r="H17" s="13">
        <v>404.41</v>
      </c>
      <c r="I17" s="13">
        <v>972.67</v>
      </c>
      <c r="J17" s="13">
        <v>510.79</v>
      </c>
      <c r="K17" s="13"/>
      <c r="L17" s="13"/>
      <c r="M17" s="13"/>
      <c r="N17" s="13"/>
      <c r="O17" s="13">
        <f t="shared" si="5"/>
        <v>3001.85</v>
      </c>
      <c r="P17" s="13">
        <f t="shared" si="6"/>
        <v>13367.76</v>
      </c>
      <c r="Q17" s="13">
        <f t="shared" si="0"/>
        <v>11672.039999999999</v>
      </c>
      <c r="R17" s="13">
        <f t="shared" si="1"/>
        <v>6129.4800000000005</v>
      </c>
      <c r="S17" s="13">
        <v>0</v>
      </c>
      <c r="T17" s="13">
        <f t="shared" si="2"/>
        <v>0</v>
      </c>
      <c r="U17" s="13">
        <f t="shared" si="3"/>
        <v>0</v>
      </c>
      <c r="V17" s="13"/>
      <c r="W17" s="13">
        <f t="shared" si="4"/>
        <v>6003.7</v>
      </c>
      <c r="X17" s="13">
        <f t="shared" si="7"/>
        <v>31169.279999999999</v>
      </c>
    </row>
    <row r="18" spans="1:24" s="18" customFormat="1" x14ac:dyDescent="0.3">
      <c r="A18" s="11">
        <v>12</v>
      </c>
      <c r="B18" s="12" t="s">
        <v>97</v>
      </c>
      <c r="C18" s="12" t="s">
        <v>64</v>
      </c>
      <c r="D18" s="12" t="s">
        <v>87</v>
      </c>
      <c r="E18" s="9" t="s">
        <v>43</v>
      </c>
      <c r="F18" s="12" t="s">
        <v>82</v>
      </c>
      <c r="G18" s="13">
        <v>1113.98</v>
      </c>
      <c r="H18" s="13">
        <v>161.76</v>
      </c>
      <c r="I18" s="13">
        <v>887.62</v>
      </c>
      <c r="J18" s="13">
        <v>458.64</v>
      </c>
      <c r="K18" s="13"/>
      <c r="L18" s="13"/>
      <c r="M18" s="13">
        <v>616.71</v>
      </c>
      <c r="N18" s="13"/>
      <c r="O18" s="13">
        <f t="shared" si="5"/>
        <v>3238.71</v>
      </c>
      <c r="P18" s="13">
        <f t="shared" si="6"/>
        <v>13367.76</v>
      </c>
      <c r="Q18" s="13">
        <f t="shared" si="0"/>
        <v>10651.44</v>
      </c>
      <c r="R18" s="13">
        <f t="shared" si="1"/>
        <v>5503.68</v>
      </c>
      <c r="S18" s="13">
        <v>0</v>
      </c>
      <c r="T18" s="13">
        <f t="shared" si="2"/>
        <v>0</v>
      </c>
      <c r="U18" s="13">
        <f t="shared" si="3"/>
        <v>7400.52</v>
      </c>
      <c r="V18" s="13"/>
      <c r="W18" s="13">
        <f t="shared" si="4"/>
        <v>6477.42</v>
      </c>
      <c r="X18" s="13">
        <f t="shared" si="7"/>
        <v>36923.4</v>
      </c>
    </row>
    <row r="19" spans="1:24" s="17" customFormat="1" x14ac:dyDescent="0.3">
      <c r="A19" s="11">
        <v>13</v>
      </c>
      <c r="B19" s="12" t="s">
        <v>28</v>
      </c>
      <c r="C19" s="12" t="s">
        <v>64</v>
      </c>
      <c r="D19" s="12" t="s">
        <v>67</v>
      </c>
      <c r="E19" s="9" t="s">
        <v>43</v>
      </c>
      <c r="F19" s="9" t="s">
        <v>45</v>
      </c>
      <c r="G19" s="13">
        <v>1113.98</v>
      </c>
      <c r="H19" s="13">
        <v>202.2</v>
      </c>
      <c r="I19" s="13">
        <v>887.74</v>
      </c>
      <c r="J19" s="13">
        <v>458.64</v>
      </c>
      <c r="K19" s="13"/>
      <c r="L19" s="13"/>
      <c r="M19" s="13"/>
      <c r="N19" s="13"/>
      <c r="O19" s="13">
        <f t="shared" si="5"/>
        <v>2662.56</v>
      </c>
      <c r="P19" s="13">
        <f t="shared" si="6"/>
        <v>13367.76</v>
      </c>
      <c r="Q19" s="13">
        <f t="shared" si="0"/>
        <v>10652.880000000001</v>
      </c>
      <c r="R19" s="13">
        <f t="shared" si="1"/>
        <v>5503.68</v>
      </c>
      <c r="S19" s="13">
        <v>0</v>
      </c>
      <c r="T19" s="13">
        <f t="shared" si="2"/>
        <v>0</v>
      </c>
      <c r="U19" s="13">
        <f t="shared" si="3"/>
        <v>0</v>
      </c>
      <c r="V19" s="13"/>
      <c r="W19" s="13">
        <f t="shared" si="4"/>
        <v>5325.12</v>
      </c>
      <c r="X19" s="13">
        <f t="shared" si="7"/>
        <v>29524.32</v>
      </c>
    </row>
    <row r="20" spans="1:24" s="18" customFormat="1" x14ac:dyDescent="0.3">
      <c r="A20" s="11">
        <v>14</v>
      </c>
      <c r="B20" s="12" t="s">
        <v>19</v>
      </c>
      <c r="C20" s="12" t="s">
        <v>64</v>
      </c>
      <c r="D20" s="12" t="s">
        <v>67</v>
      </c>
      <c r="E20" s="9" t="s">
        <v>43</v>
      </c>
      <c r="F20" s="9" t="s">
        <v>45</v>
      </c>
      <c r="G20" s="13">
        <v>1113.98</v>
      </c>
      <c r="H20" s="13">
        <v>404.41</v>
      </c>
      <c r="I20" s="13">
        <v>643.25</v>
      </c>
      <c r="J20" s="13">
        <v>458.64</v>
      </c>
      <c r="K20" s="13"/>
      <c r="L20" s="13"/>
      <c r="M20" s="13"/>
      <c r="N20" s="13"/>
      <c r="O20" s="13">
        <f t="shared" si="5"/>
        <v>2620.2800000000002</v>
      </c>
      <c r="P20" s="13">
        <f t="shared" si="6"/>
        <v>13367.76</v>
      </c>
      <c r="Q20" s="13">
        <f t="shared" si="0"/>
        <v>7719</v>
      </c>
      <c r="R20" s="13">
        <f t="shared" si="1"/>
        <v>5503.68</v>
      </c>
      <c r="S20" s="13">
        <v>0</v>
      </c>
      <c r="T20" s="13">
        <f t="shared" si="2"/>
        <v>0</v>
      </c>
      <c r="U20" s="13">
        <f t="shared" si="3"/>
        <v>0</v>
      </c>
      <c r="V20" s="13"/>
      <c r="W20" s="13">
        <f t="shared" si="4"/>
        <v>5240.5600000000004</v>
      </c>
      <c r="X20" s="13">
        <f t="shared" si="7"/>
        <v>26590.440000000002</v>
      </c>
    </row>
    <row r="21" spans="1:24" s="17" customFormat="1" x14ac:dyDescent="0.3">
      <c r="A21" s="11">
        <v>15</v>
      </c>
      <c r="B21" s="12" t="s">
        <v>19</v>
      </c>
      <c r="C21" s="12" t="s">
        <v>64</v>
      </c>
      <c r="D21" s="12" t="s">
        <v>67</v>
      </c>
      <c r="E21" s="9" t="s">
        <v>43</v>
      </c>
      <c r="F21" s="12" t="s">
        <v>45</v>
      </c>
      <c r="G21" s="13">
        <v>1113.98</v>
      </c>
      <c r="H21" s="13">
        <v>80.88</v>
      </c>
      <c r="I21" s="13">
        <v>502.15</v>
      </c>
      <c r="J21" s="13">
        <v>458.64</v>
      </c>
      <c r="K21" s="13"/>
      <c r="L21" s="13"/>
      <c r="M21" s="13"/>
      <c r="N21" s="13"/>
      <c r="O21" s="13">
        <f t="shared" si="5"/>
        <v>2155.65</v>
      </c>
      <c r="P21" s="13">
        <f t="shared" si="6"/>
        <v>13367.76</v>
      </c>
      <c r="Q21" s="13">
        <f t="shared" si="0"/>
        <v>6025.7999999999993</v>
      </c>
      <c r="R21" s="13">
        <f t="shared" si="1"/>
        <v>5503.68</v>
      </c>
      <c r="S21" s="13">
        <v>0</v>
      </c>
      <c r="T21" s="13">
        <f t="shared" si="2"/>
        <v>0</v>
      </c>
      <c r="U21" s="13">
        <f t="shared" si="3"/>
        <v>0</v>
      </c>
      <c r="V21" s="13"/>
      <c r="W21" s="13">
        <f t="shared" si="4"/>
        <v>4311.3</v>
      </c>
      <c r="X21" s="13">
        <f t="shared" si="7"/>
        <v>24897.239999999998</v>
      </c>
    </row>
    <row r="22" spans="1:24" s="18" customFormat="1" x14ac:dyDescent="0.3">
      <c r="A22" s="11">
        <v>16</v>
      </c>
      <c r="B22" s="12" t="s">
        <v>13</v>
      </c>
      <c r="C22" s="12" t="s">
        <v>64</v>
      </c>
      <c r="D22" s="12" t="s">
        <v>67</v>
      </c>
      <c r="E22" s="9" t="s">
        <v>43</v>
      </c>
      <c r="F22" s="9" t="s">
        <v>45</v>
      </c>
      <c r="G22" s="13">
        <v>1113.98</v>
      </c>
      <c r="H22" s="13">
        <v>202.2</v>
      </c>
      <c r="I22" s="13">
        <v>523.05999999999995</v>
      </c>
      <c r="J22" s="13">
        <v>458.64</v>
      </c>
      <c r="K22" s="13"/>
      <c r="L22" s="13"/>
      <c r="M22" s="13"/>
      <c r="N22" s="13">
        <v>237.93</v>
      </c>
      <c r="O22" s="13">
        <f t="shared" ref="O22:O27" si="8">SUM(G22:N22)</f>
        <v>2535.81</v>
      </c>
      <c r="P22" s="13">
        <f t="shared" si="6"/>
        <v>13367.76</v>
      </c>
      <c r="Q22" s="13">
        <f t="shared" si="0"/>
        <v>6276.7199999999993</v>
      </c>
      <c r="R22" s="13">
        <f t="shared" si="1"/>
        <v>5503.68</v>
      </c>
      <c r="S22" s="13">
        <v>0</v>
      </c>
      <c r="T22" s="13">
        <f t="shared" si="2"/>
        <v>0</v>
      </c>
      <c r="U22" s="13">
        <f t="shared" si="3"/>
        <v>0</v>
      </c>
      <c r="V22" s="13">
        <f>N22*12</f>
        <v>2855.16</v>
      </c>
      <c r="W22" s="13">
        <f t="shared" ref="W22:W27" si="9">SUM(G22:J22)*2</f>
        <v>4595.76</v>
      </c>
      <c r="X22" s="13">
        <f t="shared" si="7"/>
        <v>25148.16</v>
      </c>
    </row>
    <row r="23" spans="1:24" s="17" customFormat="1" x14ac:dyDescent="0.3">
      <c r="A23" s="11">
        <v>17</v>
      </c>
      <c r="B23" s="12" t="s">
        <v>13</v>
      </c>
      <c r="C23" s="12" t="s">
        <v>64</v>
      </c>
      <c r="D23" s="12" t="s">
        <v>67</v>
      </c>
      <c r="E23" s="9" t="s">
        <v>43</v>
      </c>
      <c r="F23" s="9" t="s">
        <v>45</v>
      </c>
      <c r="G23" s="13">
        <v>1113.98</v>
      </c>
      <c r="H23" s="13">
        <v>323.52999999999997</v>
      </c>
      <c r="I23" s="13">
        <v>597.27</v>
      </c>
      <c r="J23" s="13">
        <v>458.64</v>
      </c>
      <c r="K23" s="13"/>
      <c r="L23" s="13"/>
      <c r="M23" s="13"/>
      <c r="N23" s="13">
        <v>239.21</v>
      </c>
      <c r="O23" s="13">
        <f t="shared" si="8"/>
        <v>2732.63</v>
      </c>
      <c r="P23" s="13">
        <f t="shared" si="6"/>
        <v>13367.76</v>
      </c>
      <c r="Q23" s="13">
        <f t="shared" si="0"/>
        <v>7167.24</v>
      </c>
      <c r="R23" s="13">
        <f t="shared" si="1"/>
        <v>5503.68</v>
      </c>
      <c r="S23" s="13">
        <v>0</v>
      </c>
      <c r="T23" s="13">
        <f t="shared" si="2"/>
        <v>0</v>
      </c>
      <c r="U23" s="13">
        <f t="shared" si="3"/>
        <v>0</v>
      </c>
      <c r="V23" s="13">
        <f>N23*12</f>
        <v>2870.52</v>
      </c>
      <c r="W23" s="13">
        <f t="shared" si="9"/>
        <v>4986.84</v>
      </c>
      <c r="X23" s="13">
        <f t="shared" si="7"/>
        <v>26038.68</v>
      </c>
    </row>
    <row r="24" spans="1:24" s="17" customFormat="1" ht="14.25" customHeight="1" x14ac:dyDescent="0.3">
      <c r="A24" s="11">
        <v>18</v>
      </c>
      <c r="B24" s="12" t="s">
        <v>13</v>
      </c>
      <c r="C24" s="12" t="s">
        <v>64</v>
      </c>
      <c r="D24" s="12" t="s">
        <v>67</v>
      </c>
      <c r="E24" s="9" t="s">
        <v>43</v>
      </c>
      <c r="F24" s="9" t="s">
        <v>45</v>
      </c>
      <c r="G24" s="13">
        <v>1113.98</v>
      </c>
      <c r="H24" s="13">
        <v>283.08999999999997</v>
      </c>
      <c r="I24" s="13">
        <v>510.74</v>
      </c>
      <c r="J24" s="13">
        <v>458.64</v>
      </c>
      <c r="K24" s="13"/>
      <c r="L24" s="13"/>
      <c r="M24" s="13"/>
      <c r="N24" s="13"/>
      <c r="O24" s="13">
        <f t="shared" si="8"/>
        <v>2366.4499999999998</v>
      </c>
      <c r="P24" s="13">
        <f t="shared" si="6"/>
        <v>13367.76</v>
      </c>
      <c r="Q24" s="13">
        <f t="shared" si="0"/>
        <v>6128.88</v>
      </c>
      <c r="R24" s="13">
        <f t="shared" si="1"/>
        <v>5503.68</v>
      </c>
      <c r="S24" s="13">
        <v>0</v>
      </c>
      <c r="T24" s="13">
        <f t="shared" si="2"/>
        <v>0</v>
      </c>
      <c r="U24" s="13">
        <f t="shared" si="3"/>
        <v>0</v>
      </c>
      <c r="V24" s="13"/>
      <c r="W24" s="13">
        <f t="shared" si="9"/>
        <v>4732.8999999999996</v>
      </c>
      <c r="X24" s="13">
        <f t="shared" si="7"/>
        <v>25000.32</v>
      </c>
    </row>
    <row r="25" spans="1:24" s="17" customFormat="1" x14ac:dyDescent="0.3">
      <c r="A25" s="11">
        <v>19</v>
      </c>
      <c r="B25" s="12" t="s">
        <v>24</v>
      </c>
      <c r="C25" s="12" t="s">
        <v>64</v>
      </c>
      <c r="D25" s="12" t="s">
        <v>67</v>
      </c>
      <c r="E25" s="9" t="s">
        <v>43</v>
      </c>
      <c r="F25" s="9" t="s">
        <v>45</v>
      </c>
      <c r="G25" s="13">
        <v>1113.98</v>
      </c>
      <c r="H25" s="13">
        <v>161.76</v>
      </c>
      <c r="I25" s="13">
        <v>591.22</v>
      </c>
      <c r="J25" s="13">
        <v>458.64</v>
      </c>
      <c r="K25" s="13"/>
      <c r="L25" s="13"/>
      <c r="M25" s="13"/>
      <c r="N25" s="13">
        <v>304.98</v>
      </c>
      <c r="O25" s="13">
        <f t="shared" si="8"/>
        <v>2630.58</v>
      </c>
      <c r="P25" s="13">
        <f t="shared" si="6"/>
        <v>13367.76</v>
      </c>
      <c r="Q25" s="13">
        <f t="shared" si="0"/>
        <v>7094.64</v>
      </c>
      <c r="R25" s="13">
        <f t="shared" si="1"/>
        <v>5503.68</v>
      </c>
      <c r="S25" s="13">
        <v>0</v>
      </c>
      <c r="T25" s="13">
        <f t="shared" si="2"/>
        <v>0</v>
      </c>
      <c r="U25" s="13">
        <f t="shared" si="3"/>
        <v>0</v>
      </c>
      <c r="V25" s="13">
        <f>N25*12</f>
        <v>3659.76</v>
      </c>
      <c r="W25" s="13">
        <f t="shared" si="9"/>
        <v>4651.2</v>
      </c>
      <c r="X25" s="13">
        <f t="shared" si="7"/>
        <v>25966.080000000002</v>
      </c>
    </row>
    <row r="26" spans="1:24" s="17" customFormat="1" x14ac:dyDescent="0.3">
      <c r="A26" s="11">
        <v>20</v>
      </c>
      <c r="B26" s="12" t="s">
        <v>24</v>
      </c>
      <c r="C26" s="12" t="s">
        <v>64</v>
      </c>
      <c r="D26" s="12" t="s">
        <v>67</v>
      </c>
      <c r="E26" s="9" t="s">
        <v>43</v>
      </c>
      <c r="F26" s="9" t="s">
        <v>45</v>
      </c>
      <c r="G26" s="13">
        <v>1113.98</v>
      </c>
      <c r="H26" s="13">
        <v>202.2</v>
      </c>
      <c r="I26" s="13">
        <v>638</v>
      </c>
      <c r="J26" s="13">
        <v>458.64</v>
      </c>
      <c r="K26" s="13"/>
      <c r="L26" s="13"/>
      <c r="M26" s="13"/>
      <c r="N26" s="13">
        <v>247.96</v>
      </c>
      <c r="O26" s="13">
        <f t="shared" si="8"/>
        <v>2660.78</v>
      </c>
      <c r="P26" s="13">
        <f t="shared" si="6"/>
        <v>13367.76</v>
      </c>
      <c r="Q26" s="13">
        <f t="shared" si="0"/>
        <v>7656</v>
      </c>
      <c r="R26" s="13">
        <f t="shared" si="1"/>
        <v>5503.68</v>
      </c>
      <c r="S26" s="13">
        <v>0</v>
      </c>
      <c r="T26" s="13">
        <f t="shared" si="2"/>
        <v>0</v>
      </c>
      <c r="U26" s="13">
        <f t="shared" si="3"/>
        <v>0</v>
      </c>
      <c r="V26" s="13">
        <f>N26*12</f>
        <v>2975.52</v>
      </c>
      <c r="W26" s="13">
        <f t="shared" si="9"/>
        <v>4825.6400000000003</v>
      </c>
      <c r="X26" s="13">
        <f t="shared" si="7"/>
        <v>26527.440000000002</v>
      </c>
    </row>
    <row r="27" spans="1:24" s="17" customFormat="1" x14ac:dyDescent="0.3">
      <c r="A27" s="11">
        <v>21</v>
      </c>
      <c r="B27" s="12" t="s">
        <v>24</v>
      </c>
      <c r="C27" s="12" t="s">
        <v>64</v>
      </c>
      <c r="D27" s="12" t="s">
        <v>67</v>
      </c>
      <c r="E27" s="9" t="s">
        <v>43</v>
      </c>
      <c r="F27" s="9" t="s">
        <v>45</v>
      </c>
      <c r="G27" s="13">
        <v>1113.98</v>
      </c>
      <c r="H27" s="13">
        <v>363.97</v>
      </c>
      <c r="I27" s="13">
        <v>598.73</v>
      </c>
      <c r="J27" s="13">
        <v>458.64</v>
      </c>
      <c r="K27" s="13"/>
      <c r="L27" s="13"/>
      <c r="M27" s="13"/>
      <c r="N27" s="13">
        <v>293.82</v>
      </c>
      <c r="O27" s="13">
        <f t="shared" si="8"/>
        <v>2829.1400000000003</v>
      </c>
      <c r="P27" s="13">
        <f t="shared" si="6"/>
        <v>13367.76</v>
      </c>
      <c r="Q27" s="13">
        <f t="shared" si="0"/>
        <v>7184.76</v>
      </c>
      <c r="R27" s="13">
        <f t="shared" si="1"/>
        <v>5503.68</v>
      </c>
      <c r="S27" s="13">
        <v>0</v>
      </c>
      <c r="T27" s="13">
        <f t="shared" si="2"/>
        <v>0</v>
      </c>
      <c r="U27" s="13">
        <f t="shared" si="3"/>
        <v>0</v>
      </c>
      <c r="V27" s="13">
        <f>N27*12</f>
        <v>3525.84</v>
      </c>
      <c r="W27" s="13">
        <f t="shared" si="9"/>
        <v>5070.6400000000003</v>
      </c>
      <c r="X27" s="13">
        <f t="shared" si="7"/>
        <v>26056.2</v>
      </c>
    </row>
    <row r="28" spans="1:24" s="17" customFormat="1" x14ac:dyDescent="0.3">
      <c r="A28" s="11">
        <v>22</v>
      </c>
      <c r="B28" s="12" t="s">
        <v>24</v>
      </c>
      <c r="C28" s="12" t="s">
        <v>64</v>
      </c>
      <c r="D28" s="12" t="s">
        <v>67</v>
      </c>
      <c r="E28" s="9" t="s">
        <v>43</v>
      </c>
      <c r="F28" s="9" t="s">
        <v>45</v>
      </c>
      <c r="G28" s="13">
        <v>1113.98</v>
      </c>
      <c r="H28" s="13">
        <v>40.44</v>
      </c>
      <c r="I28" s="13">
        <v>618.04</v>
      </c>
      <c r="J28" s="13">
        <v>458.64</v>
      </c>
      <c r="K28" s="13"/>
      <c r="L28" s="13"/>
      <c r="M28" s="13"/>
      <c r="N28" s="13"/>
      <c r="O28" s="13">
        <f t="shared" si="5"/>
        <v>2231.1</v>
      </c>
      <c r="P28" s="13">
        <f t="shared" si="6"/>
        <v>13367.76</v>
      </c>
      <c r="Q28" s="13">
        <f t="shared" si="0"/>
        <v>7416.48</v>
      </c>
      <c r="R28" s="13">
        <f t="shared" si="1"/>
        <v>5503.68</v>
      </c>
      <c r="S28" s="13">
        <v>0</v>
      </c>
      <c r="T28" s="13">
        <f t="shared" si="2"/>
        <v>0</v>
      </c>
      <c r="U28" s="13">
        <f t="shared" si="3"/>
        <v>0</v>
      </c>
      <c r="V28" s="13"/>
      <c r="W28" s="13">
        <f t="shared" ref="W28:W55" si="10">O28*2</f>
        <v>4462.2</v>
      </c>
      <c r="X28" s="13">
        <f t="shared" si="7"/>
        <v>26287.919999999998</v>
      </c>
    </row>
    <row r="29" spans="1:24" s="18" customFormat="1" x14ac:dyDescent="0.3">
      <c r="A29" s="11">
        <v>23</v>
      </c>
      <c r="B29" s="12" t="s">
        <v>52</v>
      </c>
      <c r="C29" s="12" t="s">
        <v>64</v>
      </c>
      <c r="D29" s="12" t="s">
        <v>67</v>
      </c>
      <c r="E29" s="9" t="s">
        <v>43</v>
      </c>
      <c r="F29" s="9" t="s">
        <v>45</v>
      </c>
      <c r="G29" s="13">
        <v>1113.98</v>
      </c>
      <c r="H29" s="13">
        <v>283.08999999999997</v>
      </c>
      <c r="I29" s="13">
        <v>1025.1199999999999</v>
      </c>
      <c r="J29" s="13">
        <v>458.64</v>
      </c>
      <c r="K29" s="13"/>
      <c r="L29" s="13"/>
      <c r="M29" s="13"/>
      <c r="N29" s="13"/>
      <c r="O29" s="13">
        <f>SUM(G29:M29)</f>
        <v>2880.8299999999995</v>
      </c>
      <c r="P29" s="13">
        <f t="shared" si="6"/>
        <v>13367.76</v>
      </c>
      <c r="Q29" s="13">
        <f t="shared" si="0"/>
        <v>12301.439999999999</v>
      </c>
      <c r="R29" s="13">
        <f t="shared" si="1"/>
        <v>5503.68</v>
      </c>
      <c r="S29" s="13">
        <v>0</v>
      </c>
      <c r="T29" s="13">
        <f t="shared" si="2"/>
        <v>0</v>
      </c>
      <c r="U29" s="13">
        <f t="shared" si="3"/>
        <v>0</v>
      </c>
      <c r="V29" s="13"/>
      <c r="W29" s="13">
        <f t="shared" si="10"/>
        <v>5761.6599999999989</v>
      </c>
      <c r="X29" s="13">
        <f t="shared" si="7"/>
        <v>31172.879999999997</v>
      </c>
    </row>
    <row r="30" spans="1:24" s="18" customFormat="1" x14ac:dyDescent="0.3">
      <c r="A30" s="11">
        <v>24</v>
      </c>
      <c r="B30" s="12" t="s">
        <v>35</v>
      </c>
      <c r="C30" s="12" t="s">
        <v>64</v>
      </c>
      <c r="D30" s="12" t="s">
        <v>67</v>
      </c>
      <c r="E30" s="9" t="s">
        <v>43</v>
      </c>
      <c r="F30" s="9" t="s">
        <v>45</v>
      </c>
      <c r="G30" s="13">
        <v>1113.98</v>
      </c>
      <c r="H30" s="13">
        <v>275.97000000000003</v>
      </c>
      <c r="I30" s="13">
        <v>505.93</v>
      </c>
      <c r="J30" s="13">
        <v>458.64</v>
      </c>
      <c r="K30" s="13"/>
      <c r="L30" s="13"/>
      <c r="M30" s="13"/>
      <c r="N30" s="13"/>
      <c r="O30" s="13">
        <f t="shared" si="5"/>
        <v>2354.52</v>
      </c>
      <c r="P30" s="13">
        <f t="shared" si="6"/>
        <v>13367.76</v>
      </c>
      <c r="Q30" s="13">
        <f t="shared" si="0"/>
        <v>6071.16</v>
      </c>
      <c r="R30" s="13">
        <f t="shared" si="1"/>
        <v>5503.68</v>
      </c>
      <c r="S30" s="13">
        <v>0</v>
      </c>
      <c r="T30" s="13">
        <f t="shared" si="2"/>
        <v>0</v>
      </c>
      <c r="U30" s="13">
        <f t="shared" si="3"/>
        <v>0</v>
      </c>
      <c r="V30" s="13"/>
      <c r="W30" s="13">
        <f t="shared" si="10"/>
        <v>4709.04</v>
      </c>
      <c r="X30" s="13">
        <f t="shared" si="7"/>
        <v>24942.6</v>
      </c>
    </row>
    <row r="31" spans="1:24" s="18" customFormat="1" x14ac:dyDescent="0.3">
      <c r="A31" s="11">
        <v>25</v>
      </c>
      <c r="B31" s="12" t="s">
        <v>33</v>
      </c>
      <c r="C31" s="12" t="s">
        <v>64</v>
      </c>
      <c r="D31" s="12" t="s">
        <v>67</v>
      </c>
      <c r="E31" s="9" t="s">
        <v>43</v>
      </c>
      <c r="F31" s="9" t="s">
        <v>45</v>
      </c>
      <c r="G31" s="13">
        <v>1113.98</v>
      </c>
      <c r="H31" s="13">
        <v>220.49</v>
      </c>
      <c r="I31" s="13">
        <v>561.41</v>
      </c>
      <c r="J31" s="13">
        <v>458.64</v>
      </c>
      <c r="K31" s="13"/>
      <c r="L31" s="13"/>
      <c r="M31" s="13"/>
      <c r="N31" s="13"/>
      <c r="O31" s="13">
        <f t="shared" si="5"/>
        <v>2354.52</v>
      </c>
      <c r="P31" s="13">
        <f t="shared" si="6"/>
        <v>13367.76</v>
      </c>
      <c r="Q31" s="13">
        <f t="shared" si="0"/>
        <v>6736.92</v>
      </c>
      <c r="R31" s="13">
        <f t="shared" si="1"/>
        <v>5503.68</v>
      </c>
      <c r="S31" s="13">
        <v>0</v>
      </c>
      <c r="T31" s="13">
        <f t="shared" si="2"/>
        <v>0</v>
      </c>
      <c r="U31" s="13">
        <f t="shared" si="3"/>
        <v>0</v>
      </c>
      <c r="V31" s="13"/>
      <c r="W31" s="13">
        <f t="shared" si="10"/>
        <v>4709.04</v>
      </c>
      <c r="X31" s="13">
        <f t="shared" si="7"/>
        <v>25608.36</v>
      </c>
    </row>
    <row r="32" spans="1:24" s="17" customFormat="1" x14ac:dyDescent="0.3">
      <c r="A32" s="11">
        <v>26</v>
      </c>
      <c r="B32" s="12" t="s">
        <v>25</v>
      </c>
      <c r="C32" s="12" t="s">
        <v>64</v>
      </c>
      <c r="D32" s="12" t="s">
        <v>67</v>
      </c>
      <c r="E32" s="9" t="s">
        <v>43</v>
      </c>
      <c r="F32" s="9" t="s">
        <v>45</v>
      </c>
      <c r="G32" s="13">
        <v>1113.98</v>
      </c>
      <c r="H32" s="13"/>
      <c r="I32" s="13">
        <v>849.23</v>
      </c>
      <c r="J32" s="13">
        <v>458.64</v>
      </c>
      <c r="K32" s="13"/>
      <c r="L32" s="13"/>
      <c r="M32" s="13"/>
      <c r="N32" s="13"/>
      <c r="O32" s="13">
        <f t="shared" si="5"/>
        <v>2421.85</v>
      </c>
      <c r="P32" s="13">
        <f t="shared" si="6"/>
        <v>13367.76</v>
      </c>
      <c r="Q32" s="13">
        <f t="shared" si="0"/>
        <v>10190.76</v>
      </c>
      <c r="R32" s="13">
        <f t="shared" si="1"/>
        <v>5503.68</v>
      </c>
      <c r="S32" s="13">
        <v>0</v>
      </c>
      <c r="T32" s="13">
        <f t="shared" si="2"/>
        <v>0</v>
      </c>
      <c r="U32" s="13">
        <f t="shared" si="3"/>
        <v>0</v>
      </c>
      <c r="V32" s="13"/>
      <c r="W32" s="13">
        <f t="shared" si="10"/>
        <v>4843.7</v>
      </c>
      <c r="X32" s="13">
        <f t="shared" si="7"/>
        <v>29062.2</v>
      </c>
    </row>
    <row r="33" spans="1:24" s="17" customFormat="1" x14ac:dyDescent="0.3">
      <c r="A33" s="11">
        <v>27</v>
      </c>
      <c r="B33" s="12" t="s">
        <v>26</v>
      </c>
      <c r="C33" s="12" t="s">
        <v>64</v>
      </c>
      <c r="D33" s="12" t="s">
        <v>67</v>
      </c>
      <c r="E33" s="9" t="s">
        <v>43</v>
      </c>
      <c r="F33" s="9" t="s">
        <v>45</v>
      </c>
      <c r="G33" s="13">
        <v>1113.98</v>
      </c>
      <c r="H33" s="13"/>
      <c r="I33" s="13">
        <v>849.23</v>
      </c>
      <c r="J33" s="13">
        <v>458.64</v>
      </c>
      <c r="K33" s="13"/>
      <c r="L33" s="13"/>
      <c r="M33" s="13"/>
      <c r="N33" s="13"/>
      <c r="O33" s="13">
        <f t="shared" si="5"/>
        <v>2421.85</v>
      </c>
      <c r="P33" s="13">
        <f t="shared" si="6"/>
        <v>13367.76</v>
      </c>
      <c r="Q33" s="13">
        <f t="shared" si="0"/>
        <v>10190.76</v>
      </c>
      <c r="R33" s="13">
        <f t="shared" si="1"/>
        <v>5503.68</v>
      </c>
      <c r="S33" s="13">
        <v>0</v>
      </c>
      <c r="T33" s="13">
        <f t="shared" si="2"/>
        <v>0</v>
      </c>
      <c r="U33" s="13">
        <f t="shared" si="3"/>
        <v>0</v>
      </c>
      <c r="V33" s="13"/>
      <c r="W33" s="13">
        <f t="shared" si="10"/>
        <v>4843.7</v>
      </c>
      <c r="X33" s="13">
        <f t="shared" si="7"/>
        <v>29062.2</v>
      </c>
    </row>
    <row r="34" spans="1:24" s="18" customFormat="1" x14ac:dyDescent="0.3">
      <c r="A34" s="11">
        <v>28</v>
      </c>
      <c r="B34" s="12" t="s">
        <v>23</v>
      </c>
      <c r="C34" s="12" t="s">
        <v>64</v>
      </c>
      <c r="D34" s="12" t="s">
        <v>67</v>
      </c>
      <c r="E34" s="9" t="s">
        <v>43</v>
      </c>
      <c r="F34" s="9" t="s">
        <v>45</v>
      </c>
      <c r="G34" s="13">
        <v>1113.98</v>
      </c>
      <c r="H34" s="13">
        <v>40.44</v>
      </c>
      <c r="I34" s="13">
        <v>849.23</v>
      </c>
      <c r="J34" s="13">
        <v>458.64</v>
      </c>
      <c r="K34" s="13"/>
      <c r="L34" s="13"/>
      <c r="M34" s="13"/>
      <c r="N34" s="13"/>
      <c r="O34" s="13">
        <f t="shared" si="5"/>
        <v>2462.29</v>
      </c>
      <c r="P34" s="13">
        <f t="shared" si="6"/>
        <v>13367.76</v>
      </c>
      <c r="Q34" s="13">
        <f t="shared" si="0"/>
        <v>10190.76</v>
      </c>
      <c r="R34" s="13">
        <f t="shared" si="1"/>
        <v>5503.68</v>
      </c>
      <c r="S34" s="13">
        <v>0</v>
      </c>
      <c r="T34" s="13">
        <f t="shared" si="2"/>
        <v>0</v>
      </c>
      <c r="U34" s="13">
        <f t="shared" si="3"/>
        <v>0</v>
      </c>
      <c r="V34" s="13"/>
      <c r="W34" s="13">
        <f t="shared" si="10"/>
        <v>4924.58</v>
      </c>
      <c r="X34" s="13">
        <f t="shared" si="7"/>
        <v>29062.2</v>
      </c>
    </row>
    <row r="35" spans="1:24" s="18" customFormat="1" x14ac:dyDescent="0.3">
      <c r="A35" s="11">
        <v>29</v>
      </c>
      <c r="B35" s="11" t="s">
        <v>12</v>
      </c>
      <c r="C35" s="11" t="s">
        <v>64</v>
      </c>
      <c r="D35" s="11" t="s">
        <v>69</v>
      </c>
      <c r="E35" s="9" t="s">
        <v>43</v>
      </c>
      <c r="F35" s="9" t="s">
        <v>46</v>
      </c>
      <c r="G35" s="13">
        <v>1113.98</v>
      </c>
      <c r="H35" s="13"/>
      <c r="I35" s="13">
        <v>952.8</v>
      </c>
      <c r="J35" s="13">
        <v>510.79</v>
      </c>
      <c r="K35" s="13"/>
      <c r="L35" s="13"/>
      <c r="M35" s="13"/>
      <c r="N35" s="13"/>
      <c r="O35" s="13">
        <f t="shared" si="5"/>
        <v>2577.5699999999997</v>
      </c>
      <c r="P35" s="13">
        <f t="shared" si="6"/>
        <v>13367.76</v>
      </c>
      <c r="Q35" s="13">
        <f t="shared" si="0"/>
        <v>11433.599999999999</v>
      </c>
      <c r="R35" s="13">
        <f t="shared" si="1"/>
        <v>6129.4800000000005</v>
      </c>
      <c r="S35" s="13">
        <v>0</v>
      </c>
      <c r="T35" s="13">
        <f t="shared" si="2"/>
        <v>0</v>
      </c>
      <c r="U35" s="13">
        <f t="shared" si="3"/>
        <v>0</v>
      </c>
      <c r="V35" s="13"/>
      <c r="W35" s="13">
        <f t="shared" si="10"/>
        <v>5155.1399999999994</v>
      </c>
      <c r="X35" s="13">
        <f t="shared" si="7"/>
        <v>30930.84</v>
      </c>
    </row>
    <row r="36" spans="1:24" s="18" customFormat="1" x14ac:dyDescent="0.3">
      <c r="A36" s="11">
        <v>30</v>
      </c>
      <c r="B36" s="12" t="s">
        <v>18</v>
      </c>
      <c r="C36" s="12" t="s">
        <v>64</v>
      </c>
      <c r="D36" s="12" t="s">
        <v>65</v>
      </c>
      <c r="E36" s="9" t="s">
        <v>43</v>
      </c>
      <c r="F36" s="9" t="s">
        <v>45</v>
      </c>
      <c r="G36" s="13">
        <v>1113.98</v>
      </c>
      <c r="H36" s="13">
        <v>242.65</v>
      </c>
      <c r="I36" s="13">
        <v>506.89</v>
      </c>
      <c r="J36" s="13">
        <v>458.64</v>
      </c>
      <c r="K36" s="13"/>
      <c r="L36" s="13"/>
      <c r="M36" s="13"/>
      <c r="N36" s="13"/>
      <c r="O36" s="13">
        <f t="shared" si="5"/>
        <v>2322.16</v>
      </c>
      <c r="P36" s="13">
        <f t="shared" si="6"/>
        <v>13367.76</v>
      </c>
      <c r="Q36" s="13">
        <f t="shared" si="0"/>
        <v>6082.68</v>
      </c>
      <c r="R36" s="13">
        <f t="shared" si="1"/>
        <v>5503.68</v>
      </c>
      <c r="S36" s="13">
        <v>0</v>
      </c>
      <c r="T36" s="13">
        <f t="shared" si="2"/>
        <v>0</v>
      </c>
      <c r="U36" s="13">
        <f t="shared" si="3"/>
        <v>0</v>
      </c>
      <c r="V36" s="13"/>
      <c r="W36" s="13">
        <f t="shared" si="10"/>
        <v>4644.32</v>
      </c>
      <c r="X36" s="13">
        <f t="shared" si="7"/>
        <v>24954.120000000003</v>
      </c>
    </row>
    <row r="37" spans="1:24" s="18" customFormat="1" x14ac:dyDescent="0.3">
      <c r="A37" s="11">
        <v>31</v>
      </c>
      <c r="B37" s="12" t="s">
        <v>88</v>
      </c>
      <c r="C37" s="12" t="s">
        <v>64</v>
      </c>
      <c r="D37" s="12" t="s">
        <v>65</v>
      </c>
      <c r="E37" s="9" t="s">
        <v>43</v>
      </c>
      <c r="F37" s="9" t="s">
        <v>45</v>
      </c>
      <c r="G37" s="13">
        <v>1113.98</v>
      </c>
      <c r="H37" s="13">
        <v>242.65</v>
      </c>
      <c r="I37" s="13">
        <v>595.29</v>
      </c>
      <c r="J37" s="13">
        <v>458.64</v>
      </c>
      <c r="K37" s="13"/>
      <c r="L37" s="13"/>
      <c r="M37" s="13"/>
      <c r="N37" s="13"/>
      <c r="O37" s="13">
        <f t="shared" ref="O37" si="11">SUM(G37:M37)</f>
        <v>2410.56</v>
      </c>
      <c r="P37" s="13">
        <f t="shared" ref="P37" si="12">G37*12</f>
        <v>13367.76</v>
      </c>
      <c r="Q37" s="13">
        <f t="shared" si="0"/>
        <v>7143.48</v>
      </c>
      <c r="R37" s="13">
        <f t="shared" si="1"/>
        <v>5503.68</v>
      </c>
      <c r="S37" s="13">
        <v>0</v>
      </c>
      <c r="T37" s="13">
        <f t="shared" si="2"/>
        <v>0</v>
      </c>
      <c r="U37" s="13">
        <f t="shared" si="3"/>
        <v>0</v>
      </c>
      <c r="V37" s="13"/>
      <c r="W37" s="13">
        <f t="shared" si="10"/>
        <v>4821.12</v>
      </c>
      <c r="X37" s="13">
        <f t="shared" si="7"/>
        <v>26014.92</v>
      </c>
    </row>
    <row r="38" spans="1:24" s="18" customFormat="1" x14ac:dyDescent="0.3">
      <c r="A38" s="11">
        <v>32</v>
      </c>
      <c r="B38" s="12" t="s">
        <v>27</v>
      </c>
      <c r="C38" s="12" t="s">
        <v>64</v>
      </c>
      <c r="D38" s="12" t="s">
        <v>67</v>
      </c>
      <c r="E38" s="9" t="s">
        <v>43</v>
      </c>
      <c r="F38" s="9" t="s">
        <v>45</v>
      </c>
      <c r="G38" s="13">
        <v>1113.98</v>
      </c>
      <c r="H38" s="13">
        <v>404.41</v>
      </c>
      <c r="I38" s="13">
        <v>643.25</v>
      </c>
      <c r="J38" s="13">
        <v>458.64</v>
      </c>
      <c r="K38" s="13"/>
      <c r="L38" s="13">
        <v>175.66</v>
      </c>
      <c r="M38" s="13"/>
      <c r="N38" s="13"/>
      <c r="O38" s="13">
        <f>SUM(G38:M38)</f>
        <v>2795.94</v>
      </c>
      <c r="P38" s="13">
        <f t="shared" si="6"/>
        <v>13367.76</v>
      </c>
      <c r="Q38" s="13">
        <f t="shared" si="0"/>
        <v>7719</v>
      </c>
      <c r="R38" s="13">
        <f t="shared" si="1"/>
        <v>5503.68</v>
      </c>
      <c r="S38" s="13">
        <v>0</v>
      </c>
      <c r="T38" s="13">
        <f t="shared" si="2"/>
        <v>2107.92</v>
      </c>
      <c r="U38" s="13">
        <f t="shared" si="3"/>
        <v>0</v>
      </c>
      <c r="V38" s="13"/>
      <c r="W38" s="13">
        <f t="shared" si="10"/>
        <v>5591.88</v>
      </c>
      <c r="X38" s="13">
        <f t="shared" si="7"/>
        <v>28698.36</v>
      </c>
    </row>
    <row r="39" spans="1:24" s="18" customFormat="1" x14ac:dyDescent="0.3">
      <c r="A39" s="11">
        <v>33</v>
      </c>
      <c r="B39" s="12" t="s">
        <v>16</v>
      </c>
      <c r="C39" s="12" t="s">
        <v>64</v>
      </c>
      <c r="D39" s="12" t="s">
        <v>60</v>
      </c>
      <c r="E39" s="9" t="s">
        <v>43</v>
      </c>
      <c r="F39" s="12" t="s">
        <v>48</v>
      </c>
      <c r="G39" s="13">
        <v>836.41</v>
      </c>
      <c r="H39" s="13">
        <v>275.45999999999998</v>
      </c>
      <c r="I39" s="13">
        <v>299.08</v>
      </c>
      <c r="J39" s="13">
        <v>458.64</v>
      </c>
      <c r="K39" s="13"/>
      <c r="L39" s="13"/>
      <c r="M39" s="13"/>
      <c r="N39" s="13"/>
      <c r="O39" s="13">
        <f t="shared" si="5"/>
        <v>1869.5899999999997</v>
      </c>
      <c r="P39" s="13">
        <f t="shared" si="6"/>
        <v>10036.92</v>
      </c>
      <c r="Q39" s="13">
        <f t="shared" si="0"/>
        <v>3588.96</v>
      </c>
      <c r="R39" s="13">
        <f t="shared" si="1"/>
        <v>5503.68</v>
      </c>
      <c r="S39" s="13">
        <v>0</v>
      </c>
      <c r="T39" s="13">
        <f t="shared" si="2"/>
        <v>0</v>
      </c>
      <c r="U39" s="13">
        <f t="shared" si="3"/>
        <v>0</v>
      </c>
      <c r="V39" s="13"/>
      <c r="W39" s="13">
        <f t="shared" si="10"/>
        <v>3739.1799999999994</v>
      </c>
      <c r="X39" s="13">
        <f t="shared" si="7"/>
        <v>19129.560000000001</v>
      </c>
    </row>
    <row r="40" spans="1:24" s="18" customFormat="1" x14ac:dyDescent="0.3">
      <c r="A40" s="11">
        <v>34</v>
      </c>
      <c r="B40" s="12" t="s">
        <v>16</v>
      </c>
      <c r="C40" s="12" t="s">
        <v>64</v>
      </c>
      <c r="D40" s="12" t="s">
        <v>60</v>
      </c>
      <c r="E40" s="9" t="s">
        <v>43</v>
      </c>
      <c r="F40" s="12" t="s">
        <v>55</v>
      </c>
      <c r="G40" s="13">
        <v>696.13</v>
      </c>
      <c r="H40" s="13">
        <v>145.85</v>
      </c>
      <c r="I40" s="13">
        <v>299.08</v>
      </c>
      <c r="J40" s="13">
        <v>354.35</v>
      </c>
      <c r="K40" s="13">
        <v>258.45999999999998</v>
      </c>
      <c r="L40" s="13"/>
      <c r="M40" s="13"/>
      <c r="N40" s="13"/>
      <c r="O40" s="13">
        <f>SUM(G40:M40)</f>
        <v>1753.87</v>
      </c>
      <c r="P40" s="13">
        <f t="shared" si="6"/>
        <v>8353.56</v>
      </c>
      <c r="Q40" s="13">
        <f t="shared" si="0"/>
        <v>3588.96</v>
      </c>
      <c r="R40" s="13">
        <f t="shared" si="1"/>
        <v>4252.2000000000007</v>
      </c>
      <c r="S40" s="13">
        <f t="shared" ref="S40:S54" si="13">K40*12</f>
        <v>3101.5199999999995</v>
      </c>
      <c r="T40" s="13">
        <f t="shared" si="2"/>
        <v>0</v>
      </c>
      <c r="U40" s="13">
        <f t="shared" si="3"/>
        <v>0</v>
      </c>
      <c r="V40" s="13"/>
      <c r="W40" s="13">
        <f t="shared" si="10"/>
        <v>3507.74</v>
      </c>
      <c r="X40" s="13">
        <f t="shared" si="7"/>
        <v>19296.240000000002</v>
      </c>
    </row>
    <row r="41" spans="1:24" s="17" customFormat="1" x14ac:dyDescent="0.3">
      <c r="A41" s="11">
        <v>35</v>
      </c>
      <c r="B41" s="12" t="s">
        <v>32</v>
      </c>
      <c r="C41" s="12" t="s">
        <v>64</v>
      </c>
      <c r="D41" s="12" t="s">
        <v>67</v>
      </c>
      <c r="E41" s="9" t="s">
        <v>43</v>
      </c>
      <c r="F41" s="12" t="s">
        <v>48</v>
      </c>
      <c r="G41" s="13">
        <v>836.41</v>
      </c>
      <c r="H41" s="13"/>
      <c r="I41" s="13">
        <v>299.14999999999998</v>
      </c>
      <c r="J41" s="13">
        <v>458.64</v>
      </c>
      <c r="K41" s="13"/>
      <c r="L41" s="13"/>
      <c r="M41" s="13"/>
      <c r="N41" s="13"/>
      <c r="O41" s="13">
        <f t="shared" si="5"/>
        <v>1594.1999999999998</v>
      </c>
      <c r="P41" s="13">
        <f t="shared" si="6"/>
        <v>10036.92</v>
      </c>
      <c r="Q41" s="13">
        <f t="shared" si="0"/>
        <v>3589.7999999999997</v>
      </c>
      <c r="R41" s="13">
        <f t="shared" si="1"/>
        <v>5503.68</v>
      </c>
      <c r="S41" s="13">
        <f t="shared" si="13"/>
        <v>0</v>
      </c>
      <c r="T41" s="13">
        <f t="shared" si="2"/>
        <v>0</v>
      </c>
      <c r="U41" s="13">
        <f t="shared" si="3"/>
        <v>0</v>
      </c>
      <c r="V41" s="13"/>
      <c r="W41" s="13">
        <f t="shared" si="10"/>
        <v>3188.3999999999996</v>
      </c>
      <c r="X41" s="13">
        <f t="shared" si="7"/>
        <v>19130.400000000001</v>
      </c>
    </row>
    <row r="42" spans="1:24" s="18" customFormat="1" x14ac:dyDescent="0.3">
      <c r="A42" s="11">
        <v>36</v>
      </c>
      <c r="B42" s="9" t="s">
        <v>14</v>
      </c>
      <c r="C42" s="12" t="s">
        <v>64</v>
      </c>
      <c r="D42" s="12" t="s">
        <v>60</v>
      </c>
      <c r="E42" s="9" t="s">
        <v>43</v>
      </c>
      <c r="F42" s="9" t="s">
        <v>47</v>
      </c>
      <c r="G42" s="13">
        <v>696.13</v>
      </c>
      <c r="H42" s="13">
        <v>104.18</v>
      </c>
      <c r="I42" s="13">
        <v>646.83000000000004</v>
      </c>
      <c r="J42" s="13">
        <v>354.35</v>
      </c>
      <c r="K42" s="13">
        <v>244.57</v>
      </c>
      <c r="L42" s="13"/>
      <c r="M42" s="13"/>
      <c r="N42" s="13"/>
      <c r="O42" s="13">
        <f>SUM(G42:M42)</f>
        <v>2046.0599999999997</v>
      </c>
      <c r="P42" s="13">
        <f t="shared" si="6"/>
        <v>8353.56</v>
      </c>
      <c r="Q42" s="13">
        <f t="shared" si="0"/>
        <v>7761.9600000000009</v>
      </c>
      <c r="R42" s="13">
        <f t="shared" si="1"/>
        <v>4252.2000000000007</v>
      </c>
      <c r="S42" s="13">
        <f t="shared" si="13"/>
        <v>2934.84</v>
      </c>
      <c r="T42" s="13">
        <f t="shared" si="2"/>
        <v>0</v>
      </c>
      <c r="U42" s="13">
        <f t="shared" si="3"/>
        <v>0</v>
      </c>
      <c r="V42" s="13"/>
      <c r="W42" s="13">
        <f t="shared" si="10"/>
        <v>4092.1199999999994</v>
      </c>
      <c r="X42" s="13">
        <f t="shared" si="7"/>
        <v>23302.560000000001</v>
      </c>
    </row>
    <row r="43" spans="1:24" s="18" customFormat="1" x14ac:dyDescent="0.3">
      <c r="A43" s="11">
        <v>37</v>
      </c>
      <c r="B43" s="9" t="s">
        <v>11</v>
      </c>
      <c r="C43" s="12" t="s">
        <v>64</v>
      </c>
      <c r="D43" s="12" t="s">
        <v>60</v>
      </c>
      <c r="E43" s="9" t="s">
        <v>43</v>
      </c>
      <c r="F43" s="9" t="s">
        <v>47</v>
      </c>
      <c r="G43" s="13">
        <v>696.13</v>
      </c>
      <c r="H43" s="13">
        <v>125.02</v>
      </c>
      <c r="I43" s="13">
        <v>428.15</v>
      </c>
      <c r="J43" s="13">
        <v>354.35</v>
      </c>
      <c r="K43" s="13">
        <v>244.57</v>
      </c>
      <c r="L43" s="13"/>
      <c r="M43" s="13"/>
      <c r="N43" s="13"/>
      <c r="O43" s="13">
        <f>SUM(G43:M43)</f>
        <v>1848.22</v>
      </c>
      <c r="P43" s="13">
        <f t="shared" si="6"/>
        <v>8353.56</v>
      </c>
      <c r="Q43" s="13">
        <f t="shared" si="0"/>
        <v>5137.7999999999993</v>
      </c>
      <c r="R43" s="13">
        <f t="shared" si="1"/>
        <v>4252.2000000000007</v>
      </c>
      <c r="S43" s="13">
        <f t="shared" si="13"/>
        <v>2934.84</v>
      </c>
      <c r="T43" s="13">
        <f t="shared" si="2"/>
        <v>0</v>
      </c>
      <c r="U43" s="13">
        <f t="shared" si="3"/>
        <v>0</v>
      </c>
      <c r="V43" s="13"/>
      <c r="W43" s="13">
        <f t="shared" si="10"/>
        <v>3696.44</v>
      </c>
      <c r="X43" s="13">
        <f t="shared" si="7"/>
        <v>20678.399999999998</v>
      </c>
    </row>
    <row r="44" spans="1:24" s="17" customFormat="1" x14ac:dyDescent="0.3">
      <c r="A44" s="11">
        <v>38</v>
      </c>
      <c r="B44" s="9" t="s">
        <v>21</v>
      </c>
      <c r="C44" s="12" t="s">
        <v>64</v>
      </c>
      <c r="D44" s="12" t="s">
        <v>60</v>
      </c>
      <c r="E44" s="9" t="s">
        <v>43</v>
      </c>
      <c r="F44" s="9" t="s">
        <v>47</v>
      </c>
      <c r="G44" s="13">
        <v>696.13</v>
      </c>
      <c r="H44" s="13">
        <v>208.36</v>
      </c>
      <c r="I44" s="13">
        <v>299.08</v>
      </c>
      <c r="J44" s="13">
        <v>354.35</v>
      </c>
      <c r="K44" s="13">
        <v>244.57</v>
      </c>
      <c r="L44" s="13"/>
      <c r="M44" s="13"/>
      <c r="N44" s="13"/>
      <c r="O44" s="13">
        <f t="shared" si="5"/>
        <v>1802.49</v>
      </c>
      <c r="P44" s="13">
        <f t="shared" si="6"/>
        <v>8353.56</v>
      </c>
      <c r="Q44" s="13">
        <f t="shared" si="0"/>
        <v>3588.96</v>
      </c>
      <c r="R44" s="13">
        <f t="shared" si="1"/>
        <v>4252.2000000000007</v>
      </c>
      <c r="S44" s="13">
        <f t="shared" si="13"/>
        <v>2934.84</v>
      </c>
      <c r="T44" s="13">
        <f t="shared" si="2"/>
        <v>0</v>
      </c>
      <c r="U44" s="13">
        <f t="shared" si="3"/>
        <v>0</v>
      </c>
      <c r="V44" s="13"/>
      <c r="W44" s="13">
        <f t="shared" si="10"/>
        <v>3604.98</v>
      </c>
      <c r="X44" s="13">
        <f t="shared" si="7"/>
        <v>19129.560000000001</v>
      </c>
    </row>
    <row r="45" spans="1:24" s="18" customFormat="1" x14ac:dyDescent="0.3">
      <c r="A45" s="11">
        <v>39</v>
      </c>
      <c r="B45" s="9" t="s">
        <v>21</v>
      </c>
      <c r="C45" s="12" t="s">
        <v>64</v>
      </c>
      <c r="D45" s="12" t="s">
        <v>60</v>
      </c>
      <c r="E45" s="9" t="s">
        <v>43</v>
      </c>
      <c r="F45" s="9" t="s">
        <v>47</v>
      </c>
      <c r="G45" s="13">
        <v>696.13</v>
      </c>
      <c r="H45" s="13">
        <v>104.18</v>
      </c>
      <c r="I45" s="13">
        <v>299.08</v>
      </c>
      <c r="J45" s="13">
        <v>354.35</v>
      </c>
      <c r="K45" s="13">
        <v>244.57</v>
      </c>
      <c r="L45" s="13"/>
      <c r="M45" s="13"/>
      <c r="N45" s="13"/>
      <c r="O45" s="13">
        <f t="shared" si="5"/>
        <v>1698.3099999999997</v>
      </c>
      <c r="P45" s="13">
        <f t="shared" si="6"/>
        <v>8353.56</v>
      </c>
      <c r="Q45" s="13">
        <f t="shared" si="0"/>
        <v>3588.96</v>
      </c>
      <c r="R45" s="13">
        <f t="shared" si="1"/>
        <v>4252.2000000000007</v>
      </c>
      <c r="S45" s="13">
        <f t="shared" si="13"/>
        <v>2934.84</v>
      </c>
      <c r="T45" s="13">
        <f t="shared" si="2"/>
        <v>0</v>
      </c>
      <c r="U45" s="13">
        <f t="shared" si="3"/>
        <v>0</v>
      </c>
      <c r="V45" s="13"/>
      <c r="W45" s="13">
        <f t="shared" si="10"/>
        <v>3396.6199999999994</v>
      </c>
      <c r="X45" s="13">
        <f t="shared" si="7"/>
        <v>19129.560000000001</v>
      </c>
    </row>
    <row r="46" spans="1:24" s="18" customFormat="1" x14ac:dyDescent="0.3">
      <c r="A46" s="11">
        <v>40</v>
      </c>
      <c r="B46" s="9" t="s">
        <v>21</v>
      </c>
      <c r="C46" s="12" t="s">
        <v>64</v>
      </c>
      <c r="D46" s="12" t="s">
        <v>60</v>
      </c>
      <c r="E46" s="9" t="s">
        <v>43</v>
      </c>
      <c r="F46" s="9" t="s">
        <v>47</v>
      </c>
      <c r="G46" s="13">
        <v>696.13</v>
      </c>
      <c r="H46" s="13">
        <v>166.69</v>
      </c>
      <c r="I46" s="13">
        <v>299.08</v>
      </c>
      <c r="J46" s="13">
        <v>354.35</v>
      </c>
      <c r="K46" s="13">
        <v>244.57</v>
      </c>
      <c r="L46" s="13"/>
      <c r="M46" s="13"/>
      <c r="N46" s="13"/>
      <c r="O46" s="13">
        <f t="shared" si="5"/>
        <v>1760.82</v>
      </c>
      <c r="P46" s="13">
        <f t="shared" si="6"/>
        <v>8353.56</v>
      </c>
      <c r="Q46" s="13">
        <f t="shared" si="0"/>
        <v>3588.96</v>
      </c>
      <c r="R46" s="13">
        <f t="shared" si="1"/>
        <v>4252.2000000000007</v>
      </c>
      <c r="S46" s="13">
        <f t="shared" si="13"/>
        <v>2934.84</v>
      </c>
      <c r="T46" s="13">
        <f t="shared" si="2"/>
        <v>0</v>
      </c>
      <c r="U46" s="13">
        <f t="shared" si="3"/>
        <v>0</v>
      </c>
      <c r="V46" s="13"/>
      <c r="W46" s="13">
        <f t="shared" si="10"/>
        <v>3521.64</v>
      </c>
      <c r="X46" s="13">
        <f t="shared" si="7"/>
        <v>19129.560000000001</v>
      </c>
    </row>
    <row r="47" spans="1:24" s="18" customFormat="1" x14ac:dyDescent="0.3">
      <c r="A47" s="11">
        <v>41</v>
      </c>
      <c r="B47" s="9" t="s">
        <v>51</v>
      </c>
      <c r="C47" s="12" t="s">
        <v>64</v>
      </c>
      <c r="D47" s="12" t="s">
        <v>60</v>
      </c>
      <c r="E47" s="9" t="s">
        <v>43</v>
      </c>
      <c r="F47" s="9" t="s">
        <v>47</v>
      </c>
      <c r="G47" s="13">
        <v>696.13</v>
      </c>
      <c r="H47" s="13">
        <v>83.34</v>
      </c>
      <c r="I47" s="13">
        <v>647.37</v>
      </c>
      <c r="J47" s="13">
        <v>354.35</v>
      </c>
      <c r="K47" s="13">
        <v>244.57</v>
      </c>
      <c r="L47" s="13"/>
      <c r="M47" s="13"/>
      <c r="N47" s="13"/>
      <c r="O47" s="13">
        <f t="shared" si="5"/>
        <v>2025.76</v>
      </c>
      <c r="P47" s="13">
        <f t="shared" si="6"/>
        <v>8353.56</v>
      </c>
      <c r="Q47" s="13">
        <f t="shared" si="0"/>
        <v>7768.4400000000005</v>
      </c>
      <c r="R47" s="13">
        <f t="shared" si="1"/>
        <v>4252.2000000000007</v>
      </c>
      <c r="S47" s="13">
        <f t="shared" si="13"/>
        <v>2934.84</v>
      </c>
      <c r="T47" s="13">
        <f t="shared" si="2"/>
        <v>0</v>
      </c>
      <c r="U47" s="13">
        <f t="shared" si="3"/>
        <v>0</v>
      </c>
      <c r="V47" s="13"/>
      <c r="W47" s="13">
        <f t="shared" si="10"/>
        <v>4051.52</v>
      </c>
      <c r="X47" s="13">
        <f t="shared" si="7"/>
        <v>23309.040000000001</v>
      </c>
    </row>
    <row r="48" spans="1:24" s="18" customFormat="1" x14ac:dyDescent="0.3">
      <c r="A48" s="11">
        <v>42</v>
      </c>
      <c r="B48" s="9" t="s">
        <v>21</v>
      </c>
      <c r="C48" s="12" t="s">
        <v>64</v>
      </c>
      <c r="D48" s="12" t="s">
        <v>60</v>
      </c>
      <c r="E48" s="9" t="s">
        <v>43</v>
      </c>
      <c r="F48" s="9" t="s">
        <v>47</v>
      </c>
      <c r="G48" s="13">
        <v>696.13</v>
      </c>
      <c r="H48" s="13">
        <v>145.85</v>
      </c>
      <c r="I48" s="13">
        <v>299.08</v>
      </c>
      <c r="J48" s="13">
        <v>354.35</v>
      </c>
      <c r="K48" s="13">
        <v>244.57</v>
      </c>
      <c r="L48" s="13"/>
      <c r="M48" s="13"/>
      <c r="N48" s="13"/>
      <c r="O48" s="13">
        <f t="shared" si="5"/>
        <v>1739.9799999999998</v>
      </c>
      <c r="P48" s="13">
        <f t="shared" si="6"/>
        <v>8353.56</v>
      </c>
      <c r="Q48" s="13">
        <f t="shared" si="0"/>
        <v>3588.96</v>
      </c>
      <c r="R48" s="13">
        <f t="shared" si="1"/>
        <v>4252.2000000000007</v>
      </c>
      <c r="S48" s="13">
        <f t="shared" si="13"/>
        <v>2934.84</v>
      </c>
      <c r="T48" s="13">
        <f t="shared" si="2"/>
        <v>0</v>
      </c>
      <c r="U48" s="13">
        <f t="shared" si="3"/>
        <v>0</v>
      </c>
      <c r="V48" s="13"/>
      <c r="W48" s="13">
        <f t="shared" si="10"/>
        <v>3479.9599999999996</v>
      </c>
      <c r="X48" s="13">
        <f t="shared" si="7"/>
        <v>19129.560000000001</v>
      </c>
    </row>
    <row r="49" spans="1:24" s="18" customFormat="1" x14ac:dyDescent="0.3">
      <c r="A49" s="11">
        <v>43</v>
      </c>
      <c r="B49" s="9" t="s">
        <v>21</v>
      </c>
      <c r="C49" s="12" t="s">
        <v>64</v>
      </c>
      <c r="D49" s="12" t="s">
        <v>60</v>
      </c>
      <c r="E49" s="9" t="s">
        <v>43</v>
      </c>
      <c r="F49" s="9" t="s">
        <v>47</v>
      </c>
      <c r="G49" s="13">
        <v>696.13</v>
      </c>
      <c r="H49" s="13">
        <v>83.34</v>
      </c>
      <c r="I49" s="20">
        <v>352.73</v>
      </c>
      <c r="J49" s="13">
        <v>354.35</v>
      </c>
      <c r="K49" s="13">
        <v>244.57</v>
      </c>
      <c r="L49" s="13"/>
      <c r="M49" s="13"/>
      <c r="N49" s="13"/>
      <c r="O49" s="13">
        <f t="shared" si="5"/>
        <v>1731.1200000000001</v>
      </c>
      <c r="P49" s="13">
        <f t="shared" si="6"/>
        <v>8353.56</v>
      </c>
      <c r="Q49" s="13">
        <f t="shared" si="0"/>
        <v>4232.76</v>
      </c>
      <c r="R49" s="13">
        <f t="shared" si="1"/>
        <v>4252.2000000000007</v>
      </c>
      <c r="S49" s="13">
        <f t="shared" si="13"/>
        <v>2934.84</v>
      </c>
      <c r="T49" s="13">
        <f t="shared" si="2"/>
        <v>0</v>
      </c>
      <c r="U49" s="13">
        <f t="shared" si="3"/>
        <v>0</v>
      </c>
      <c r="V49" s="13"/>
      <c r="W49" s="13">
        <f t="shared" si="10"/>
        <v>3462.2400000000002</v>
      </c>
      <c r="X49" s="13">
        <f t="shared" si="7"/>
        <v>19773.36</v>
      </c>
    </row>
    <row r="50" spans="1:24" s="18" customFormat="1" x14ac:dyDescent="0.3">
      <c r="A50" s="11">
        <v>44</v>
      </c>
      <c r="B50" s="9" t="s">
        <v>21</v>
      </c>
      <c r="C50" s="12" t="s">
        <v>64</v>
      </c>
      <c r="D50" s="12" t="s">
        <v>60</v>
      </c>
      <c r="E50" s="9" t="s">
        <v>43</v>
      </c>
      <c r="F50" s="9" t="s">
        <v>47</v>
      </c>
      <c r="G50" s="13">
        <v>696.13</v>
      </c>
      <c r="H50" s="13">
        <v>41.67</v>
      </c>
      <c r="I50" s="13">
        <v>530.24</v>
      </c>
      <c r="J50" s="13">
        <v>354.35</v>
      </c>
      <c r="K50" s="13">
        <v>244.57</v>
      </c>
      <c r="L50" s="13"/>
      <c r="M50" s="13"/>
      <c r="N50" s="13"/>
      <c r="O50" s="13">
        <f t="shared" si="5"/>
        <v>1866.9599999999998</v>
      </c>
      <c r="P50" s="13">
        <f t="shared" si="6"/>
        <v>8353.56</v>
      </c>
      <c r="Q50" s="13">
        <f t="shared" si="0"/>
        <v>6362.88</v>
      </c>
      <c r="R50" s="13">
        <f t="shared" si="1"/>
        <v>4252.2000000000007</v>
      </c>
      <c r="S50" s="13">
        <f t="shared" si="13"/>
        <v>2934.84</v>
      </c>
      <c r="T50" s="13">
        <f t="shared" si="2"/>
        <v>0</v>
      </c>
      <c r="U50" s="13">
        <f t="shared" si="3"/>
        <v>0</v>
      </c>
      <c r="V50" s="13"/>
      <c r="W50" s="13">
        <f t="shared" si="10"/>
        <v>3733.9199999999996</v>
      </c>
      <c r="X50" s="13">
        <f t="shared" si="7"/>
        <v>21903.48</v>
      </c>
    </row>
    <row r="51" spans="1:24" s="18" customFormat="1" x14ac:dyDescent="0.3">
      <c r="A51" s="11">
        <v>45</v>
      </c>
      <c r="B51" s="12" t="s">
        <v>20</v>
      </c>
      <c r="C51" s="11" t="s">
        <v>64</v>
      </c>
      <c r="D51" s="11" t="s">
        <v>69</v>
      </c>
      <c r="E51" s="9" t="s">
        <v>43</v>
      </c>
      <c r="F51" s="9" t="s">
        <v>47</v>
      </c>
      <c r="G51" s="13">
        <v>696.16</v>
      </c>
      <c r="H51" s="13">
        <v>41.67</v>
      </c>
      <c r="I51" s="13">
        <v>322.22000000000003</v>
      </c>
      <c r="J51" s="13">
        <v>354.35</v>
      </c>
      <c r="K51" s="13"/>
      <c r="L51" s="13">
        <v>66.790000000000006</v>
      </c>
      <c r="M51" s="13"/>
      <c r="N51" s="13"/>
      <c r="O51" s="13">
        <f t="shared" si="5"/>
        <v>1481.19</v>
      </c>
      <c r="P51" s="13">
        <f t="shared" si="6"/>
        <v>8353.92</v>
      </c>
      <c r="Q51" s="13">
        <f t="shared" si="0"/>
        <v>3866.6400000000003</v>
      </c>
      <c r="R51" s="13">
        <f t="shared" si="1"/>
        <v>4252.2000000000007</v>
      </c>
      <c r="S51" s="13">
        <f t="shared" si="13"/>
        <v>0</v>
      </c>
      <c r="T51" s="13">
        <f t="shared" si="2"/>
        <v>801.48</v>
      </c>
      <c r="U51" s="13">
        <f t="shared" si="3"/>
        <v>0</v>
      </c>
      <c r="V51" s="13"/>
      <c r="W51" s="13">
        <f t="shared" si="10"/>
        <v>2962.38</v>
      </c>
      <c r="X51" s="13">
        <f t="shared" si="7"/>
        <v>17274.240000000002</v>
      </c>
    </row>
    <row r="52" spans="1:24" s="17" customFormat="1" x14ac:dyDescent="0.3">
      <c r="A52" s="11">
        <v>46</v>
      </c>
      <c r="B52" s="12" t="s">
        <v>22</v>
      </c>
      <c r="C52" s="12" t="s">
        <v>64</v>
      </c>
      <c r="D52" s="12" t="s">
        <v>67</v>
      </c>
      <c r="E52" s="9" t="s">
        <v>43</v>
      </c>
      <c r="F52" s="12" t="s">
        <v>49</v>
      </c>
      <c r="G52" s="13">
        <v>696.16</v>
      </c>
      <c r="H52" s="13">
        <v>208.36</v>
      </c>
      <c r="I52" s="13">
        <v>325.7</v>
      </c>
      <c r="J52" s="13">
        <v>302.14</v>
      </c>
      <c r="K52" s="13"/>
      <c r="L52" s="13"/>
      <c r="M52" s="13"/>
      <c r="N52" s="13"/>
      <c r="O52" s="13">
        <f t="shared" si="5"/>
        <v>1532.3600000000001</v>
      </c>
      <c r="P52" s="13">
        <f t="shared" si="6"/>
        <v>8353.92</v>
      </c>
      <c r="Q52" s="13">
        <f t="shared" si="0"/>
        <v>3908.3999999999996</v>
      </c>
      <c r="R52" s="13">
        <f t="shared" si="1"/>
        <v>3625.68</v>
      </c>
      <c r="S52" s="13">
        <f t="shared" si="13"/>
        <v>0</v>
      </c>
      <c r="T52" s="13">
        <f t="shared" si="2"/>
        <v>0</v>
      </c>
      <c r="U52" s="13">
        <f t="shared" si="3"/>
        <v>0</v>
      </c>
      <c r="V52" s="13"/>
      <c r="W52" s="13">
        <f t="shared" si="10"/>
        <v>3064.7200000000003</v>
      </c>
      <c r="X52" s="13">
        <f t="shared" si="7"/>
        <v>15888</v>
      </c>
    </row>
    <row r="53" spans="1:24" s="17" customFormat="1" x14ac:dyDescent="0.3">
      <c r="A53" s="11">
        <v>47</v>
      </c>
      <c r="B53" s="12" t="s">
        <v>34</v>
      </c>
      <c r="C53" s="12" t="s">
        <v>68</v>
      </c>
      <c r="D53" s="12" t="s">
        <v>65</v>
      </c>
      <c r="E53" s="12" t="s">
        <v>43</v>
      </c>
      <c r="F53" s="12" t="s">
        <v>50</v>
      </c>
      <c r="G53" s="13">
        <v>637.14</v>
      </c>
      <c r="H53" s="13">
        <v>78.400000000000006</v>
      </c>
      <c r="I53" s="13">
        <v>664.6</v>
      </c>
      <c r="J53" s="13">
        <v>250</v>
      </c>
      <c r="K53" s="13"/>
      <c r="L53" s="13"/>
      <c r="M53" s="13"/>
      <c r="N53" s="13"/>
      <c r="O53" s="13">
        <f t="shared" si="5"/>
        <v>1630.1399999999999</v>
      </c>
      <c r="P53" s="19">
        <f t="shared" si="6"/>
        <v>7645.68</v>
      </c>
      <c r="Q53" s="13">
        <f t="shared" si="0"/>
        <v>7975.2000000000007</v>
      </c>
      <c r="R53" s="13">
        <f t="shared" si="1"/>
        <v>3000</v>
      </c>
      <c r="S53" s="13">
        <f t="shared" si="13"/>
        <v>0</v>
      </c>
      <c r="T53" s="13">
        <f t="shared" si="2"/>
        <v>0</v>
      </c>
      <c r="U53" s="13">
        <f t="shared" si="3"/>
        <v>0</v>
      </c>
      <c r="V53" s="13"/>
      <c r="W53" s="13">
        <f t="shared" si="10"/>
        <v>3260.2799999999997</v>
      </c>
      <c r="X53" s="13">
        <f t="shared" si="7"/>
        <v>18620.88</v>
      </c>
    </row>
    <row r="54" spans="1:24" s="18" customFormat="1" x14ac:dyDescent="0.3">
      <c r="A54" s="11">
        <v>48</v>
      </c>
      <c r="B54" s="12" t="s">
        <v>71</v>
      </c>
      <c r="C54" s="12" t="s">
        <v>68</v>
      </c>
      <c r="D54" s="12" t="s">
        <v>65</v>
      </c>
      <c r="E54" s="9" t="s">
        <v>43</v>
      </c>
      <c r="F54" s="12" t="s">
        <v>50</v>
      </c>
      <c r="G54" s="13">
        <v>637.14</v>
      </c>
      <c r="H54" s="13">
        <v>78.400000000000006</v>
      </c>
      <c r="I54" s="13">
        <v>596.08000000000004</v>
      </c>
      <c r="J54" s="13">
        <v>250</v>
      </c>
      <c r="K54" s="13"/>
      <c r="L54" s="13"/>
      <c r="M54" s="13"/>
      <c r="N54" s="13"/>
      <c r="O54" s="13">
        <f t="shared" si="5"/>
        <v>1561.62</v>
      </c>
      <c r="P54" s="19">
        <f t="shared" si="6"/>
        <v>7645.68</v>
      </c>
      <c r="Q54" s="13">
        <f t="shared" si="0"/>
        <v>7152.9600000000009</v>
      </c>
      <c r="R54" s="13">
        <f t="shared" si="1"/>
        <v>3000</v>
      </c>
      <c r="S54" s="13">
        <f t="shared" si="13"/>
        <v>0</v>
      </c>
      <c r="T54" s="13">
        <f t="shared" si="2"/>
        <v>0</v>
      </c>
      <c r="U54" s="13">
        <f t="shared" si="3"/>
        <v>0</v>
      </c>
      <c r="V54" s="13"/>
      <c r="W54" s="13">
        <f t="shared" si="10"/>
        <v>3123.24</v>
      </c>
      <c r="X54" s="13">
        <f>P54+Q54+R54+S54+T54+U54</f>
        <v>17798.64</v>
      </c>
    </row>
    <row r="55" spans="1:2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>
        <f t="shared" si="10"/>
        <v>0</v>
      </c>
      <c r="X55" s="5"/>
    </row>
    <row r="56" spans="1:24" x14ac:dyDescent="0.3">
      <c r="A56" s="2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  <c r="V56" s="2"/>
      <c r="W56" s="2"/>
      <c r="X56" s="5"/>
    </row>
    <row r="57" spans="1:24" x14ac:dyDescent="0.3">
      <c r="A57" s="2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</row>
    <row r="58" spans="1:24" x14ac:dyDescent="0.3">
      <c r="B58" s="1"/>
      <c r="C58" s="1"/>
      <c r="D58" s="1"/>
      <c r="E58" s="1"/>
      <c r="F58" s="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6"/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7"/>
  <sheetViews>
    <sheetView tabSelected="1" zoomScaleNormal="100" workbookViewId="0">
      <selection activeCell="A4" sqref="A4"/>
    </sheetView>
  </sheetViews>
  <sheetFormatPr baseColWidth="10" defaultRowHeight="14.4" x14ac:dyDescent="0.3"/>
  <cols>
    <col min="2" max="2" width="28.33203125" customWidth="1"/>
    <col min="3" max="3" width="15.5546875" customWidth="1"/>
    <col min="4" max="4" width="15" customWidth="1"/>
    <col min="5" max="5" width="16.5546875" hidden="1" customWidth="1"/>
    <col min="6" max="6" width="0" hidden="1" customWidth="1"/>
    <col min="7" max="10" width="11.5546875" hidden="1" customWidth="1"/>
    <col min="11" max="11" width="11.5546875" customWidth="1"/>
    <col min="12" max="13" width="13.33203125" customWidth="1"/>
    <col min="15" max="15" width="14" customWidth="1"/>
    <col min="17" max="17" width="12.21875" customWidth="1"/>
    <col min="18" max="18" width="16" customWidth="1"/>
    <col min="19" max="20" width="15.77734375" customWidth="1"/>
    <col min="23" max="23" width="20.77734375" style="2" customWidth="1"/>
  </cols>
  <sheetData>
    <row r="1" spans="1:51" ht="15.6" x14ac:dyDescent="0.3">
      <c r="A1" s="7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"/>
    </row>
    <row r="2" spans="1:51" ht="15.6" x14ac:dyDescent="0.3">
      <c r="A2" s="7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5"/>
    </row>
    <row r="3" spans="1:5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</row>
    <row r="4" spans="1:51" x14ac:dyDescent="0.3">
      <c r="A4" s="1" t="s">
        <v>80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Q4" s="2"/>
      <c r="R4" s="2"/>
      <c r="S4" s="2"/>
      <c r="T4" s="2"/>
      <c r="U4" s="2"/>
      <c r="V4" s="5"/>
    </row>
    <row r="5" spans="1:51" x14ac:dyDescent="0.3">
      <c r="A5" s="1"/>
      <c r="B5" s="1"/>
      <c r="C5" s="1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Q5" s="4"/>
      <c r="R5" s="4"/>
      <c r="S5" s="4"/>
      <c r="T5" s="4"/>
      <c r="U5" s="4"/>
      <c r="V5" s="6"/>
    </row>
    <row r="6" spans="1:51" x14ac:dyDescent="0.3">
      <c r="A6" s="29"/>
      <c r="B6" s="30" t="s">
        <v>70</v>
      </c>
      <c r="C6" s="30" t="s">
        <v>37</v>
      </c>
      <c r="D6" s="30" t="s">
        <v>38</v>
      </c>
      <c r="E6" s="30" t="s">
        <v>0</v>
      </c>
      <c r="F6" s="30" t="s">
        <v>74</v>
      </c>
      <c r="G6" s="30" t="s">
        <v>1</v>
      </c>
      <c r="H6" s="30" t="s">
        <v>2</v>
      </c>
      <c r="I6" s="31" t="s">
        <v>84</v>
      </c>
      <c r="J6" s="32" t="s">
        <v>4</v>
      </c>
      <c r="K6" s="33" t="s">
        <v>5</v>
      </c>
      <c r="L6" s="30" t="s">
        <v>6</v>
      </c>
      <c r="M6" s="31" t="s">
        <v>7</v>
      </c>
      <c r="N6" s="34" t="s">
        <v>8</v>
      </c>
      <c r="T6" s="22"/>
    </row>
    <row r="7" spans="1:51" x14ac:dyDescent="0.3">
      <c r="A7" s="21" t="s">
        <v>83</v>
      </c>
      <c r="B7" s="21" t="s">
        <v>81</v>
      </c>
      <c r="C7" s="21" t="s">
        <v>43</v>
      </c>
      <c r="D7" s="21" t="s">
        <v>82</v>
      </c>
      <c r="E7" s="10">
        <v>1113.98</v>
      </c>
      <c r="F7" s="10">
        <v>40.44</v>
      </c>
      <c r="G7" s="10">
        <v>528.88</v>
      </c>
      <c r="H7" s="10">
        <v>458.77</v>
      </c>
      <c r="I7" s="10">
        <v>350.28</v>
      </c>
      <c r="J7" s="10">
        <f>SUM(E7:I7)</f>
        <v>2492.3500000000004</v>
      </c>
      <c r="K7" s="10">
        <f>E7*12</f>
        <v>13367.76</v>
      </c>
      <c r="L7" s="10">
        <f t="shared" ref="L7:L20" si="0">G7*12</f>
        <v>6346.5599999999995</v>
      </c>
      <c r="M7" s="10">
        <f t="shared" ref="M7:M20" si="1">H7*12</f>
        <v>5505.24</v>
      </c>
      <c r="N7" s="10">
        <f>SUM(K7:M7)</f>
        <v>25219.559999999998</v>
      </c>
      <c r="T7" s="23"/>
    </row>
    <row r="8" spans="1:51" x14ac:dyDescent="0.3">
      <c r="A8" s="8" t="s">
        <v>86</v>
      </c>
      <c r="B8" s="8" t="s">
        <v>87</v>
      </c>
      <c r="C8" s="8" t="s">
        <v>85</v>
      </c>
      <c r="D8" s="8" t="s">
        <v>82</v>
      </c>
      <c r="E8" s="10">
        <v>1113.98</v>
      </c>
      <c r="F8" s="10"/>
      <c r="G8" s="10">
        <v>506.34</v>
      </c>
      <c r="H8" s="10">
        <v>458.64</v>
      </c>
      <c r="I8" s="10"/>
      <c r="J8" s="10">
        <f>SUM(E8:H8)</f>
        <v>2078.96</v>
      </c>
      <c r="K8" s="10">
        <f>E8*12</f>
        <v>13367.76</v>
      </c>
      <c r="L8" s="10">
        <f t="shared" si="0"/>
        <v>6076.08</v>
      </c>
      <c r="M8" s="10">
        <f t="shared" si="1"/>
        <v>5503.68</v>
      </c>
      <c r="N8" s="10">
        <f t="shared" ref="N8:N20" si="2">SUM(K8:M8)</f>
        <v>24947.52</v>
      </c>
      <c r="Q8" s="3"/>
      <c r="R8" s="3"/>
      <c r="S8" s="3"/>
      <c r="T8" s="3"/>
      <c r="U8" s="3"/>
      <c r="V8" s="3"/>
    </row>
    <row r="9" spans="1:51" x14ac:dyDescent="0.3">
      <c r="A9" s="8" t="s">
        <v>90</v>
      </c>
      <c r="B9" s="12" t="s">
        <v>67</v>
      </c>
      <c r="C9" s="8" t="s">
        <v>85</v>
      </c>
      <c r="D9" s="8" t="s">
        <v>82</v>
      </c>
      <c r="E9" s="10">
        <v>1113.98</v>
      </c>
      <c r="F9" s="10"/>
      <c r="G9" s="10">
        <v>523.20000000000005</v>
      </c>
      <c r="H9" s="10">
        <v>458.64</v>
      </c>
      <c r="I9" s="10"/>
      <c r="J9" s="10">
        <f t="shared" ref="J9:J12" si="3">SUM(E9:H9)</f>
        <v>2095.8200000000002</v>
      </c>
      <c r="K9" s="10">
        <f t="shared" ref="K9:K12" si="4">E9*12</f>
        <v>13367.76</v>
      </c>
      <c r="L9" s="10">
        <f t="shared" si="0"/>
        <v>6278.4000000000005</v>
      </c>
      <c r="M9" s="10">
        <f t="shared" si="1"/>
        <v>5503.68</v>
      </c>
      <c r="N9" s="10">
        <f t="shared" si="2"/>
        <v>25149.84</v>
      </c>
      <c r="Q9" s="3"/>
      <c r="R9" s="3"/>
      <c r="S9" s="3"/>
      <c r="T9" s="3"/>
      <c r="U9" s="3"/>
      <c r="V9" s="3"/>
    </row>
    <row r="10" spans="1:51" x14ac:dyDescent="0.3">
      <c r="A10" s="8" t="s">
        <v>90</v>
      </c>
      <c r="B10" s="12" t="s">
        <v>67</v>
      </c>
      <c r="C10" s="8" t="s">
        <v>85</v>
      </c>
      <c r="D10" s="8" t="s">
        <v>82</v>
      </c>
      <c r="E10" s="10">
        <v>1113.98</v>
      </c>
      <c r="F10" s="10"/>
      <c r="G10" s="10">
        <v>523.20000000000005</v>
      </c>
      <c r="H10" s="10">
        <v>458.64</v>
      </c>
      <c r="I10" s="10"/>
      <c r="J10" s="10">
        <f t="shared" si="3"/>
        <v>2095.8200000000002</v>
      </c>
      <c r="K10" s="10">
        <f t="shared" si="4"/>
        <v>13367.76</v>
      </c>
      <c r="L10" s="10">
        <f t="shared" si="0"/>
        <v>6278.4000000000005</v>
      </c>
      <c r="M10" s="10">
        <f t="shared" si="1"/>
        <v>5503.68</v>
      </c>
      <c r="N10" s="10">
        <f t="shared" si="2"/>
        <v>25149.84</v>
      </c>
      <c r="Q10" s="3"/>
      <c r="R10" s="3"/>
      <c r="S10" s="3"/>
      <c r="T10" s="3"/>
      <c r="U10" s="3"/>
      <c r="V10" s="3"/>
    </row>
    <row r="11" spans="1:51" x14ac:dyDescent="0.3">
      <c r="A11" s="8" t="s">
        <v>89</v>
      </c>
      <c r="B11" s="12" t="s">
        <v>67</v>
      </c>
      <c r="C11" s="8" t="s">
        <v>85</v>
      </c>
      <c r="D11" s="8" t="s">
        <v>82</v>
      </c>
      <c r="E11" s="10">
        <v>1113.98</v>
      </c>
      <c r="F11" s="10"/>
      <c r="G11" s="10">
        <v>505.93</v>
      </c>
      <c r="H11" s="10">
        <v>458.64</v>
      </c>
      <c r="I11" s="10"/>
      <c r="J11" s="10">
        <f t="shared" si="3"/>
        <v>2078.5500000000002</v>
      </c>
      <c r="K11" s="10">
        <f t="shared" si="4"/>
        <v>13367.76</v>
      </c>
      <c r="L11" s="10">
        <f t="shared" si="0"/>
        <v>6071.16</v>
      </c>
      <c r="M11" s="10">
        <f t="shared" si="1"/>
        <v>5503.68</v>
      </c>
      <c r="N11" s="10">
        <f t="shared" si="2"/>
        <v>24942.6</v>
      </c>
      <c r="Q11" s="3"/>
      <c r="R11" s="3"/>
      <c r="S11" s="3"/>
      <c r="T11" s="3"/>
      <c r="U11" s="3"/>
      <c r="V11" s="3"/>
    </row>
    <row r="12" spans="1:51" x14ac:dyDescent="0.3">
      <c r="A12" s="8" t="s">
        <v>91</v>
      </c>
      <c r="B12" s="12" t="s">
        <v>65</v>
      </c>
      <c r="C12" s="8" t="s">
        <v>85</v>
      </c>
      <c r="D12" s="8" t="s">
        <v>92</v>
      </c>
      <c r="E12" s="10">
        <v>1113.98</v>
      </c>
      <c r="F12" s="10"/>
      <c r="G12" s="10">
        <v>952.81</v>
      </c>
      <c r="H12" s="10">
        <v>510.79</v>
      </c>
      <c r="I12" s="10"/>
      <c r="J12" s="10">
        <f t="shared" si="3"/>
        <v>2577.58</v>
      </c>
      <c r="K12" s="10">
        <f t="shared" si="4"/>
        <v>13367.76</v>
      </c>
      <c r="L12" s="10">
        <f t="shared" si="0"/>
        <v>11433.72</v>
      </c>
      <c r="M12" s="21">
        <f t="shared" si="1"/>
        <v>6129.4800000000005</v>
      </c>
      <c r="N12" s="10">
        <f t="shared" si="2"/>
        <v>30930.959999999999</v>
      </c>
      <c r="Q12" s="2"/>
      <c r="R12" s="2"/>
      <c r="S12" s="2"/>
      <c r="T12" s="2"/>
      <c r="U12" s="2"/>
      <c r="V12" s="2"/>
    </row>
    <row r="13" spans="1:51" x14ac:dyDescent="0.3">
      <c r="A13" s="21" t="s">
        <v>93</v>
      </c>
      <c r="B13" s="12" t="s">
        <v>67</v>
      </c>
      <c r="C13" s="8" t="s">
        <v>85</v>
      </c>
      <c r="D13" s="12" t="s">
        <v>48</v>
      </c>
      <c r="E13" s="21">
        <v>836.41</v>
      </c>
      <c r="F13" s="21"/>
      <c r="G13" s="21">
        <v>452</v>
      </c>
      <c r="H13" s="21">
        <v>458.64</v>
      </c>
      <c r="I13" s="21"/>
      <c r="J13" s="21">
        <f t="shared" ref="J13:J15" si="5">SUM(E13:H13)</f>
        <v>1747.0499999999997</v>
      </c>
      <c r="K13" s="21">
        <f t="shared" ref="K13:K15" si="6">E13*12</f>
        <v>10036.92</v>
      </c>
      <c r="L13" s="21">
        <f t="shared" si="0"/>
        <v>5424</v>
      </c>
      <c r="M13" s="21">
        <f t="shared" si="1"/>
        <v>5503.68</v>
      </c>
      <c r="N13" s="10">
        <f t="shared" si="2"/>
        <v>20964.599999999999</v>
      </c>
    </row>
    <row r="14" spans="1:51" x14ac:dyDescent="0.3">
      <c r="A14" s="21" t="s">
        <v>94</v>
      </c>
      <c r="B14" s="21" t="s">
        <v>66</v>
      </c>
      <c r="C14" s="8" t="s">
        <v>85</v>
      </c>
      <c r="D14" s="12" t="s">
        <v>82</v>
      </c>
      <c r="E14" s="21">
        <v>1113.98</v>
      </c>
      <c r="F14" s="21"/>
      <c r="G14" s="21">
        <v>496.01</v>
      </c>
      <c r="H14" s="21">
        <v>458.64</v>
      </c>
      <c r="I14" s="21"/>
      <c r="J14" s="21">
        <f t="shared" si="5"/>
        <v>2068.63</v>
      </c>
      <c r="K14" s="21">
        <f t="shared" si="6"/>
        <v>13367.76</v>
      </c>
      <c r="L14" s="21">
        <f t="shared" si="0"/>
        <v>5952.12</v>
      </c>
      <c r="M14" s="21">
        <f t="shared" si="1"/>
        <v>5503.68</v>
      </c>
      <c r="N14" s="10">
        <f t="shared" si="2"/>
        <v>24823.56</v>
      </c>
    </row>
    <row r="15" spans="1:51" x14ac:dyDescent="0.3">
      <c r="A15" s="21" t="s">
        <v>95</v>
      </c>
      <c r="B15" s="12" t="s">
        <v>65</v>
      </c>
      <c r="C15" s="8" t="s">
        <v>85</v>
      </c>
      <c r="D15" s="12" t="s">
        <v>96</v>
      </c>
      <c r="E15" s="21">
        <v>696.13</v>
      </c>
      <c r="F15" s="21"/>
      <c r="G15" s="21">
        <v>388.94</v>
      </c>
      <c r="H15" s="21">
        <v>354.35</v>
      </c>
      <c r="I15" s="21"/>
      <c r="J15" s="21">
        <f t="shared" si="5"/>
        <v>1439.42</v>
      </c>
      <c r="K15" s="21">
        <f t="shared" si="6"/>
        <v>8353.56</v>
      </c>
      <c r="L15" s="21">
        <f t="shared" si="0"/>
        <v>4667.28</v>
      </c>
      <c r="M15" s="21">
        <f t="shared" si="1"/>
        <v>4252.2000000000007</v>
      </c>
      <c r="N15" s="10">
        <f t="shared" si="2"/>
        <v>17273.04</v>
      </c>
    </row>
    <row r="16" spans="1:51" x14ac:dyDescent="0.3">
      <c r="A16" s="21" t="s">
        <v>99</v>
      </c>
      <c r="B16" s="12" t="s">
        <v>67</v>
      </c>
      <c r="C16" s="12" t="s">
        <v>98</v>
      </c>
      <c r="D16" s="12" t="s">
        <v>82</v>
      </c>
      <c r="E16" s="21">
        <v>1113.98</v>
      </c>
      <c r="F16" s="21"/>
      <c r="G16" s="21">
        <v>334.77</v>
      </c>
      <c r="H16" s="21">
        <v>458.64</v>
      </c>
      <c r="I16" s="21"/>
      <c r="J16" s="21">
        <f t="shared" ref="J16:J17" si="7">SUM(E16:H16)</f>
        <v>1907.3899999999999</v>
      </c>
      <c r="K16" s="21">
        <f>E16*12</f>
        <v>13367.76</v>
      </c>
      <c r="L16" s="21">
        <f t="shared" si="0"/>
        <v>4017.24</v>
      </c>
      <c r="M16" s="21">
        <f t="shared" si="1"/>
        <v>5503.68</v>
      </c>
      <c r="N16" s="10">
        <f t="shared" si="2"/>
        <v>22888.68</v>
      </c>
    </row>
    <row r="17" spans="1:14" x14ac:dyDescent="0.3">
      <c r="A17" s="21" t="s">
        <v>100</v>
      </c>
      <c r="B17" s="21" t="s">
        <v>66</v>
      </c>
      <c r="C17" s="12" t="s">
        <v>85</v>
      </c>
      <c r="D17" s="12" t="s">
        <v>96</v>
      </c>
      <c r="E17" s="21">
        <v>696.13</v>
      </c>
      <c r="F17" s="21"/>
      <c r="G17" s="21">
        <v>388.94</v>
      </c>
      <c r="H17" s="21">
        <v>354.35</v>
      </c>
      <c r="I17" s="21"/>
      <c r="J17" s="21">
        <f t="shared" si="7"/>
        <v>1439.42</v>
      </c>
      <c r="K17" s="21">
        <f>E17*12</f>
        <v>8353.56</v>
      </c>
      <c r="L17" s="21">
        <f t="shared" si="0"/>
        <v>4667.28</v>
      </c>
      <c r="M17" s="21">
        <f t="shared" si="1"/>
        <v>4252.2000000000007</v>
      </c>
      <c r="N17" s="10">
        <f t="shared" si="2"/>
        <v>17273.04</v>
      </c>
    </row>
    <row r="18" spans="1:14" x14ac:dyDescent="0.3">
      <c r="A18" s="27" t="s">
        <v>101</v>
      </c>
      <c r="B18" s="28"/>
      <c r="C18" s="12" t="s">
        <v>98</v>
      </c>
      <c r="D18" s="12" t="s">
        <v>102</v>
      </c>
      <c r="E18" s="21">
        <v>637.14</v>
      </c>
      <c r="F18" s="21"/>
      <c r="G18" s="21">
        <v>137.87</v>
      </c>
      <c r="H18" s="21">
        <v>250</v>
      </c>
      <c r="I18" s="21">
        <v>170.84</v>
      </c>
      <c r="J18" s="21">
        <f>SUM(E18:I18)</f>
        <v>1195.8499999999999</v>
      </c>
      <c r="K18" s="21">
        <f>E18*12</f>
        <v>7645.68</v>
      </c>
      <c r="L18" s="21">
        <f t="shared" si="0"/>
        <v>1654.44</v>
      </c>
      <c r="M18" s="21">
        <f t="shared" si="1"/>
        <v>3000</v>
      </c>
      <c r="N18" s="10">
        <f t="shared" si="2"/>
        <v>12300.12</v>
      </c>
    </row>
    <row r="19" spans="1:14" x14ac:dyDescent="0.3">
      <c r="A19" s="24" t="s">
        <v>103</v>
      </c>
      <c r="B19" s="25"/>
      <c r="C19" s="21" t="s">
        <v>98</v>
      </c>
      <c r="D19" s="21" t="s">
        <v>102</v>
      </c>
      <c r="E19" s="21">
        <v>637.14</v>
      </c>
      <c r="F19" s="21"/>
      <c r="G19" s="21">
        <v>196.36</v>
      </c>
      <c r="H19" s="21">
        <v>250</v>
      </c>
      <c r="I19" s="21">
        <v>180.58</v>
      </c>
      <c r="J19" s="21">
        <f>SUM(E19:I19)</f>
        <v>1264.08</v>
      </c>
      <c r="K19" s="21">
        <f>E19*12</f>
        <v>7645.68</v>
      </c>
      <c r="L19" s="21">
        <f t="shared" si="0"/>
        <v>2356.3200000000002</v>
      </c>
      <c r="M19" s="21">
        <f t="shared" si="1"/>
        <v>3000</v>
      </c>
      <c r="N19" s="10">
        <f t="shared" si="2"/>
        <v>13002</v>
      </c>
    </row>
    <row r="20" spans="1:14" x14ac:dyDescent="0.3">
      <c r="A20" s="27" t="s">
        <v>104</v>
      </c>
      <c r="B20" s="28"/>
      <c r="C20" s="12" t="s">
        <v>98</v>
      </c>
      <c r="D20" s="12" t="s">
        <v>105</v>
      </c>
      <c r="E20" s="21">
        <v>836.41</v>
      </c>
      <c r="F20" s="21"/>
      <c r="G20" s="21">
        <v>299.08</v>
      </c>
      <c r="H20" s="21">
        <v>458.64</v>
      </c>
      <c r="I20" s="21">
        <v>265.68</v>
      </c>
      <c r="J20" s="21">
        <f>SUM(E20:I20)</f>
        <v>1859.8100000000002</v>
      </c>
      <c r="K20" s="21">
        <f>E20*12</f>
        <v>10036.92</v>
      </c>
      <c r="L20" s="21">
        <f t="shared" si="0"/>
        <v>3588.96</v>
      </c>
      <c r="M20" s="21">
        <f t="shared" si="1"/>
        <v>5503.68</v>
      </c>
      <c r="N20" s="10">
        <f t="shared" si="2"/>
        <v>19129.560000000001</v>
      </c>
    </row>
    <row r="21" spans="1:14" x14ac:dyDescent="0.3">
      <c r="A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A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2"/>
    </row>
  </sheetData>
  <mergeCells count="2">
    <mergeCell ref="A20:B20"/>
    <mergeCell ref="A18:B18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Base</vt:lpstr>
      <vt:lpstr>Personal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mcanal</dc:creator>
  <cp:lastModifiedBy>Ivet Malé</cp:lastModifiedBy>
  <cp:lastPrinted>2023-07-07T07:10:20Z</cp:lastPrinted>
  <dcterms:created xsi:type="dcterms:W3CDTF">2019-09-26T07:58:46Z</dcterms:created>
  <dcterms:modified xsi:type="dcterms:W3CDTF">2023-11-23T12:00:27Z</dcterms:modified>
</cp:coreProperties>
</file>