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RANSPARENCIA\GESTIÓ ECONOMICA\MODIFICACIO CREDITS\RESUMS\"/>
    </mc:Choice>
  </mc:AlternateContent>
  <bookViews>
    <workbookView xWindow="0" yWindow="0" windowWidth="20490" windowHeight="7650" tabRatio="500"/>
  </bookViews>
  <sheets>
    <sheet name="RELACIO MOD.CREDITS" sheetId="1" r:id="rId1"/>
    <sheet name="SEGUIMENT EXP.PLE" sheetId="2" r:id="rId2"/>
    <sheet name="DIES LABORABLES" sheetId="3" r:id="rId3"/>
  </sheets>
  <calcPr calcId="162913"/>
</workbook>
</file>

<file path=xl/calcChain.xml><?xml version="1.0" encoding="utf-8"?>
<calcChain xmlns="http://schemas.openxmlformats.org/spreadsheetml/2006/main">
  <c r="E47" i="1" l="1"/>
  <c r="E42" i="1"/>
  <c r="E38" i="1"/>
  <c r="G11" i="2" l="1"/>
  <c r="G10" i="2"/>
  <c r="G9" i="2" l="1"/>
  <c r="G8" i="2" l="1"/>
  <c r="G7" i="2" l="1"/>
  <c r="E34" i="1" l="1"/>
  <c r="G6" i="2" l="1"/>
  <c r="G5" i="2" l="1"/>
  <c r="E27" i="1" s="1"/>
  <c r="G4" i="2" l="1"/>
  <c r="E19" i="1" s="1"/>
  <c r="G3" i="2" l="1"/>
  <c r="E14" i="1" l="1"/>
  <c r="A16" i="3" l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H4" i="3"/>
  <c r="I4" i="3" s="1"/>
  <c r="B4" i="3"/>
  <c r="C4" i="3" s="1"/>
  <c r="B3" i="3"/>
  <c r="C3" i="3" s="1"/>
  <c r="B2" i="3"/>
  <c r="C2" i="3" s="1"/>
</calcChain>
</file>

<file path=xl/comments1.xml><?xml version="1.0" encoding="utf-8"?>
<comments xmlns="http://schemas.openxmlformats.org/spreadsheetml/2006/main">
  <authors>
    <author>Dolores Cabra Fernandez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NO ALEGACIONS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 xml:space="preserve">SIGNATURA SECRETARIA I JORDI TORT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 del 8 d'abril a 2 de maig
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enviat a ciircuit 9/5/22
signatura 12:45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 del 06.05 al 26.05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SIGNAT SECRETARIA I J.TORT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 del 8 al 29 de Juny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Loli:
</t>
        </r>
        <r>
          <rPr>
            <sz val="9"/>
            <color indexed="81"/>
            <rFont val="Tahoma"/>
            <family val="2"/>
          </rPr>
          <t xml:space="preserve">Periode del 13.06 al 4.07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Loli:
</t>
        </r>
        <r>
          <rPr>
            <sz val="9"/>
            <color indexed="81"/>
            <rFont val="Tahoma"/>
            <family val="2"/>
          </rPr>
          <t xml:space="preserve">Periode del 12.07 al 1.08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enviat a E. MARCOS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signat bop 9.08.22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11.08.22 al 01.09.22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del 8 al 28/11/22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30.11.22 al 22.12.22
16 dias s.nicasi  cuenta festiu.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del 2/12/22 al 27/12/22
festius 14, 26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Dolores Cabra Fernandez:</t>
        </r>
        <r>
          <rPr>
            <sz val="9"/>
            <color indexed="81"/>
            <rFont val="Tahoma"/>
            <family val="2"/>
          </rPr>
          <t xml:space="preserve">
enviat a Rosa Ferraro</t>
        </r>
      </text>
    </comment>
  </commentList>
</comments>
</file>

<file path=xl/sharedStrings.xml><?xml version="1.0" encoding="utf-8"?>
<sst xmlns="http://schemas.openxmlformats.org/spreadsheetml/2006/main" count="210" uniqueCount="124">
  <si>
    <t>Núm Exp</t>
  </si>
  <si>
    <t>Títol</t>
  </si>
  <si>
    <t>Import €</t>
  </si>
  <si>
    <t>Aprovació</t>
  </si>
  <si>
    <t>Publicació BOP</t>
  </si>
  <si>
    <t xml:space="preserve"> Gene</t>
  </si>
  <si>
    <t>Hisenda</t>
  </si>
  <si>
    <t>inicial</t>
  </si>
  <si>
    <t>definitiva</t>
  </si>
  <si>
    <t>Incorporació de romanents</t>
  </si>
  <si>
    <t>Transf crèdit</t>
  </si>
  <si>
    <t>Crèdit extraordinàri</t>
  </si>
  <si>
    <t>NO</t>
  </si>
  <si>
    <t>Generació de crèdit</t>
  </si>
  <si>
    <t>Suplement de crèdit</t>
  </si>
  <si>
    <t>SI</t>
  </si>
  <si>
    <t>Baixes</t>
  </si>
  <si>
    <t>ÍNDEX   MODIFICACIÓ   CRÈDITS   EXERCICI 2022</t>
  </si>
  <si>
    <t>Data</t>
  </si>
  <si>
    <r>
      <t xml:space="preserve">Expte 261D/22- </t>
    </r>
    <r>
      <rPr>
        <sz val="11"/>
        <rFont val="Times New Roman"/>
        <family val="1"/>
      </rPr>
      <t>Resol 663 de 7/03/2022</t>
    </r>
  </si>
  <si>
    <t>01/22</t>
  </si>
  <si>
    <t>02/22</t>
  </si>
  <si>
    <t>03/22</t>
  </si>
  <si>
    <t>04/22</t>
  </si>
  <si>
    <t>05/22</t>
  </si>
  <si>
    <t>06/22</t>
  </si>
  <si>
    <t>Ple 31/03/2022</t>
  </si>
  <si>
    <t>PUBLICACIO BOP</t>
  </si>
  <si>
    <t>CALCUL15 D.HABILS</t>
  </si>
  <si>
    <t>ENCARREC BEGOÑA</t>
  </si>
  <si>
    <t>ANUNCI APROV.DEFINITIVA</t>
  </si>
  <si>
    <t>ANUNCI APROV.INICIAL</t>
  </si>
  <si>
    <t>PUBLICACIO BOP A.D.</t>
  </si>
  <si>
    <t>HISENDA</t>
  </si>
  <si>
    <t>GENERALITAT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</si>
  <si>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</si>
  <si>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</si>
  <si>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</si>
  <si>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</si>
  <si>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</si>
  <si>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</si>
  <si>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</si>
  <si>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</si>
  <si>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</si>
  <si>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</si>
  <si>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5379F/22</t>
  </si>
  <si>
    <t>Festius 2022</t>
  </si>
  <si>
    <t>Data publicació</t>
  </si>
  <si>
    <t>Data límit</t>
  </si>
  <si>
    <t>Dilluns</t>
  </si>
  <si>
    <t>Dimarts</t>
  </si>
  <si>
    <t>Dimecres</t>
  </si>
  <si>
    <t>Dijous</t>
  </si>
  <si>
    <t>divendres</t>
  </si>
  <si>
    <t>Dissabte</t>
  </si>
  <si>
    <t>Diumenge</t>
  </si>
  <si>
    <t>15 DIES</t>
  </si>
  <si>
    <t>07/22</t>
  </si>
  <si>
    <t>08/22</t>
  </si>
  <si>
    <t>6511N/22</t>
  </si>
  <si>
    <t>Columna62</t>
  </si>
  <si>
    <t>pte</t>
  </si>
  <si>
    <t>12/22</t>
  </si>
  <si>
    <t>Exp 11700R/22  Ple 26/05/2022</t>
  </si>
  <si>
    <t>11700R/22</t>
  </si>
  <si>
    <r>
      <rPr>
        <b/>
        <sz val="11"/>
        <color indexed="10"/>
        <rFont val="Times New Roman"/>
        <family val="1"/>
      </rPr>
      <t>Expte 4116D/22</t>
    </r>
    <r>
      <rPr>
        <sz val="11"/>
        <rFont val="Times New Roman"/>
        <family val="1"/>
      </rPr>
      <t xml:space="preserve"> - Resol 640 de 03/03/2022</t>
    </r>
  </si>
  <si>
    <r>
      <rPr>
        <b/>
        <sz val="11"/>
        <color indexed="10"/>
        <rFont val="Times New Roman"/>
        <family val="1"/>
      </rPr>
      <t>Expte 2388Y/22</t>
    </r>
    <r>
      <rPr>
        <sz val="11"/>
        <rFont val="Times New Roman"/>
        <family val="1"/>
      </rPr>
      <t>- Resol 665 de 07/03/2022</t>
    </r>
  </si>
  <si>
    <r>
      <t>Expte 5379F/22-</t>
    </r>
    <r>
      <rPr>
        <b/>
        <sz val="11"/>
        <color indexed="57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Res30 de 04/04/2022</t>
    </r>
  </si>
  <si>
    <r>
      <rPr>
        <b/>
        <sz val="11"/>
        <color rgb="FFFF0000"/>
        <rFont val="Times New Roman"/>
        <family val="1"/>
      </rPr>
      <t>Expte 6511N/22</t>
    </r>
    <r>
      <rPr>
        <b/>
        <sz val="11"/>
        <color rgb="FF00B050"/>
        <rFont val="Times New Roman"/>
        <family val="1"/>
      </rPr>
      <t xml:space="preserve">   Ple 28/04/2022</t>
    </r>
  </si>
  <si>
    <t>CERTIF. NO AL·LEGACIONS</t>
  </si>
  <si>
    <t>DESCRIPCIO</t>
  </si>
  <si>
    <t>Columna11</t>
  </si>
  <si>
    <t>EXP.</t>
  </si>
  <si>
    <t>PLE MARÇ</t>
  </si>
  <si>
    <t>PLE D'ABRIL</t>
  </si>
  <si>
    <t>PLE MAIG</t>
  </si>
  <si>
    <t>COMPTE GENERAL</t>
  </si>
  <si>
    <t>10552A/22</t>
  </si>
  <si>
    <t xml:space="preserve">Pte publicació Generalitat exp. MC 18/21 </t>
  </si>
  <si>
    <t>Columna82</t>
  </si>
  <si>
    <t>DESCARREGA</t>
  </si>
  <si>
    <t>PENDENT</t>
  </si>
  <si>
    <t>14905D/22</t>
  </si>
  <si>
    <t>15/22</t>
  </si>
  <si>
    <t>Columna12</t>
  </si>
  <si>
    <t>PLE JUNY</t>
  </si>
  <si>
    <t>MC</t>
  </si>
  <si>
    <t>DATA PLE</t>
  </si>
  <si>
    <r>
      <rPr>
        <b/>
        <sz val="11"/>
        <color rgb="FFFF0000"/>
        <rFont val="Times New Roman"/>
        <family val="1"/>
      </rPr>
      <t>Expte14905D/22-</t>
    </r>
    <r>
      <rPr>
        <b/>
        <sz val="11"/>
        <color rgb="FF00B050"/>
        <rFont val="Times New Roman"/>
        <family val="1"/>
      </rPr>
      <t xml:space="preserve"> Ple 28/06/2022</t>
    </r>
  </si>
  <si>
    <t>17/22</t>
  </si>
  <si>
    <t>16782T/22</t>
  </si>
  <si>
    <r>
      <t xml:space="preserve">Expte 16782T/22  </t>
    </r>
    <r>
      <rPr>
        <b/>
        <sz val="11"/>
        <color rgb="FF00B050"/>
        <rFont val="Times New Roman"/>
        <family val="1"/>
      </rPr>
      <t>PLE 21/07/2022</t>
    </r>
  </si>
  <si>
    <t>PLE JULIOL</t>
  </si>
  <si>
    <t>20/22</t>
  </si>
  <si>
    <t>21075S/22</t>
  </si>
  <si>
    <t>Columna22</t>
  </si>
  <si>
    <t>E. TAULER</t>
  </si>
  <si>
    <t>23/22</t>
  </si>
  <si>
    <t>25357L/22</t>
  </si>
  <si>
    <t>21951V/22</t>
  </si>
  <si>
    <t>P.2023</t>
  </si>
  <si>
    <t>PLE OCTUBRE</t>
  </si>
  <si>
    <t>PLE NOVEMBRE</t>
  </si>
  <si>
    <t>PRES.2023</t>
  </si>
  <si>
    <r>
      <t>Expte 11800D/22-</t>
    </r>
    <r>
      <rPr>
        <sz val="11"/>
        <rFont val="Times New Roman"/>
        <family val="1"/>
      </rPr>
      <t xml:space="preserve"> Resol 1676 de 29/05/2022</t>
    </r>
  </si>
  <si>
    <r>
      <t xml:space="preserve">Expte 4539H/22- </t>
    </r>
    <r>
      <rPr>
        <sz val="11"/>
        <rFont val="Times New Roman"/>
        <family val="1"/>
      </rPr>
      <t>Resol 1530 de 13/05/2022</t>
    </r>
  </si>
  <si>
    <r>
      <t xml:space="preserve">Expte 5031G/22- </t>
    </r>
    <r>
      <rPr>
        <sz val="11"/>
        <rFont val="Times New Roman"/>
        <family val="1"/>
      </rPr>
      <t>Resol 1103 de 7/04/2022</t>
    </r>
  </si>
  <si>
    <r>
      <t xml:space="preserve">Expte 9860A/22- </t>
    </r>
    <r>
      <rPr>
        <sz val="11"/>
        <rFont val="Times New Roman"/>
        <family val="1"/>
      </rPr>
      <t>Resol 1358 de 3/05/2022</t>
    </r>
  </si>
  <si>
    <r>
      <t xml:space="preserve">Expte 9861G/22- </t>
    </r>
    <r>
      <rPr>
        <sz val="11"/>
        <rFont val="Times New Roman"/>
        <family val="1"/>
      </rPr>
      <t>Resol 2079 de 8/07/2022</t>
    </r>
  </si>
  <si>
    <r>
      <rPr>
        <b/>
        <sz val="11"/>
        <color rgb="FFFF0000"/>
        <rFont val="Times New Roman"/>
        <family val="1"/>
      </rPr>
      <t>Expte 15356T/22-</t>
    </r>
    <r>
      <rPr>
        <sz val="11"/>
        <rFont val="Times New Roman"/>
        <family val="1"/>
      </rPr>
      <t xml:space="preserve"> Resol 1838 de 13/06/2022</t>
    </r>
  </si>
  <si>
    <r>
      <t xml:space="preserve">Expte15022B/22- </t>
    </r>
    <r>
      <rPr>
        <sz val="11"/>
        <rFont val="Times New Roman"/>
        <family val="1"/>
      </rPr>
      <t>Resol 2307 de 27/07/2022</t>
    </r>
  </si>
  <si>
    <r>
      <t xml:space="preserve">Expte 16461R- </t>
    </r>
    <r>
      <rPr>
        <sz val="11"/>
        <rFont val="Times New Roman"/>
        <family val="1"/>
      </rPr>
      <t>Resol 2002 de 30/06/2022</t>
    </r>
  </si>
  <si>
    <t>Crèdit extraodinari</t>
  </si>
  <si>
    <r>
      <t xml:space="preserve">Expte 17705A- </t>
    </r>
    <r>
      <rPr>
        <sz val="11"/>
        <rFont val="Times New Roman"/>
        <family val="1"/>
      </rPr>
      <t>Resol 2295 de 26/07/2022</t>
    </r>
  </si>
  <si>
    <r>
      <t xml:space="preserve">Expte 22026T- </t>
    </r>
    <r>
      <rPr>
        <sz val="11"/>
        <rFont val="Times New Roman"/>
        <family val="1"/>
      </rPr>
      <t>Resol 3003 de 14/10/2022</t>
    </r>
  </si>
  <si>
    <r>
      <rPr>
        <b/>
        <sz val="11"/>
        <color rgb="FFFF0000"/>
        <rFont val="Times New Roman"/>
        <family val="1"/>
      </rPr>
      <t>Expte 21075S/22-</t>
    </r>
    <r>
      <rPr>
        <b/>
        <sz val="11"/>
        <color rgb="FF00B050"/>
        <rFont val="Times New Roman"/>
        <family val="1"/>
      </rPr>
      <t xml:space="preserve"> Ple 27/10/2022</t>
    </r>
  </si>
  <si>
    <r>
      <t xml:space="preserve">Expte 25357L/22  </t>
    </r>
    <r>
      <rPr>
        <b/>
        <sz val="11"/>
        <color rgb="FF00B050"/>
        <rFont val="Times New Roman"/>
        <family val="1"/>
      </rPr>
      <t>PLE 24/11/2022</t>
    </r>
  </si>
  <si>
    <r>
      <t xml:space="preserve">Expte 21998H- </t>
    </r>
    <r>
      <rPr>
        <sz val="11"/>
        <rFont val="Times New Roman"/>
        <family val="1"/>
      </rPr>
      <t>Resol 2920 de 05/10/2022</t>
    </r>
  </si>
  <si>
    <r>
      <t xml:space="preserve">Expte 25337E- </t>
    </r>
    <r>
      <rPr>
        <sz val="11"/>
        <rFont val="Times New Roman"/>
        <family val="1"/>
      </rPr>
      <t>Resol 3467 de 21/11/2022</t>
    </r>
  </si>
  <si>
    <r>
      <t xml:space="preserve">Expte 29058V- </t>
    </r>
    <r>
      <rPr>
        <sz val="11"/>
        <rFont val="Times New Roman"/>
        <family val="1"/>
      </rPr>
      <t>Resol 3844 de 19/12/2022</t>
    </r>
  </si>
  <si>
    <r>
      <t xml:space="preserve">Expte 29059H- </t>
    </r>
    <r>
      <rPr>
        <sz val="11"/>
        <rFont val="Times New Roman"/>
        <family val="1"/>
      </rPr>
      <t>Resol 4126 de 30/12/2022</t>
    </r>
  </si>
  <si>
    <r>
      <t xml:space="preserve">Expte 31817Q- </t>
    </r>
    <r>
      <rPr>
        <sz val="11"/>
        <rFont val="Times New Roman"/>
        <family val="1"/>
      </rPr>
      <t>Resol 4125 de 30/12/2022</t>
    </r>
  </si>
  <si>
    <t>AMP Crèdit</t>
  </si>
  <si>
    <r>
      <t xml:space="preserve">Expte 6507P/22- </t>
    </r>
    <r>
      <rPr>
        <sz val="11"/>
        <rFont val="Times New Roman"/>
        <family val="1"/>
      </rPr>
      <t>No s'aprova resolució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</si>
</sst>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#,##0.00\ &quot;€&quot;"/>
  </numFmts>
  <fonts count="34" x14ac:knownFonts="1">
    <font>
      <sz val="10"/>
      <name val="Arial"/>
    </font>
    <font>
      <b/>
      <sz val="16"/>
      <name val="Arial"/>
      <family val="2"/>
    </font>
    <font>
      <b/>
      <i/>
      <sz val="12"/>
      <name val="Times New Roman"/>
      <family val="1"/>
    </font>
    <font>
      <b/>
      <i/>
      <sz val="12"/>
      <color indexed="12"/>
      <name val="Times New Roman"/>
      <family val="1"/>
    </font>
    <font>
      <b/>
      <i/>
      <sz val="12"/>
      <color indexed="17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7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indexed="57"/>
      <name val="Times New Roman"/>
      <family val="1"/>
    </font>
    <font>
      <b/>
      <sz val="11"/>
      <name val="Arial"/>
      <family val="2"/>
    </font>
    <font>
      <b/>
      <sz val="11"/>
      <color theme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b/>
      <sz val="11"/>
      <color rgb="FFC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Times New Roman"/>
      <family val="1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 diagonalDown="1">
      <left/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6" fillId="4" borderId="0" applyNumberFormat="0" applyBorder="0" applyAlignment="0" applyProtection="0"/>
    <xf numFmtId="0" fontId="27" fillId="0" borderId="46" applyNumberFormat="0" applyFill="0" applyAlignment="0" applyProtection="0"/>
    <xf numFmtId="0" fontId="28" fillId="5" borderId="47" applyNumberFormat="0" applyFont="0" applyAlignment="0" applyProtection="0"/>
  </cellStyleXfs>
  <cellXfs count="226">
    <xf numFmtId="0" fontId="0" fillId="0" borderId="0" xfId="0"/>
    <xf numFmtId="0" fontId="0" fillId="0" borderId="31" xfId="0" applyBorder="1"/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8" xfId="0" applyFill="1" applyBorder="1"/>
    <xf numFmtId="165" fontId="1" fillId="0" borderId="0" xfId="0" applyNumberFormat="1" applyFont="1" applyBorder="1" applyAlignment="1">
      <alignment horizontal="center"/>
    </xf>
    <xf numFmtId="165" fontId="13" fillId="0" borderId="31" xfId="0" applyNumberFormat="1" applyFont="1" applyBorder="1" applyAlignment="1">
      <alignment horizontal="center"/>
    </xf>
    <xf numFmtId="165" fontId="0" fillId="0" borderId="0" xfId="0" applyNumberFormat="1" applyFill="1"/>
    <xf numFmtId="165" fontId="2" fillId="0" borderId="3" xfId="0" applyNumberFormat="1" applyFont="1" applyFill="1" applyBorder="1" applyAlignment="1">
      <alignment horizontal="center"/>
    </xf>
    <xf numFmtId="165" fontId="2" fillId="0" borderId="7" xfId="0" applyNumberFormat="1" applyFont="1" applyFill="1" applyBorder="1"/>
    <xf numFmtId="165" fontId="0" fillId="0" borderId="0" xfId="0" applyNumberFormat="1"/>
    <xf numFmtId="0" fontId="5" fillId="0" borderId="21" xfId="0" applyFont="1" applyFill="1" applyBorder="1"/>
    <xf numFmtId="0" fontId="0" fillId="0" borderId="24" xfId="0" applyFill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14" fontId="5" fillId="0" borderId="31" xfId="0" applyNumberFormat="1" applyFont="1" applyFill="1" applyBorder="1" applyAlignment="1">
      <alignment horizontal="center"/>
    </xf>
    <xf numFmtId="0" fontId="0" fillId="0" borderId="25" xfId="0" applyFill="1" applyBorder="1"/>
    <xf numFmtId="0" fontId="3" fillId="0" borderId="7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5" fillId="0" borderId="27" xfId="0" applyFont="1" applyFill="1" applyBorder="1"/>
    <xf numFmtId="165" fontId="5" fillId="0" borderId="27" xfId="0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15" xfId="0" applyFill="1" applyBorder="1"/>
    <xf numFmtId="0" fontId="5" fillId="0" borderId="31" xfId="0" applyFont="1" applyFill="1" applyBorder="1"/>
    <xf numFmtId="165" fontId="5" fillId="0" borderId="31" xfId="0" applyNumberFormat="1" applyFont="1" applyFill="1" applyBorder="1" applyAlignment="1">
      <alignment horizontal="center"/>
    </xf>
    <xf numFmtId="0" fontId="5" fillId="0" borderId="31" xfId="0" applyFont="1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14" fontId="5" fillId="0" borderId="19" xfId="0" applyNumberFormat="1" applyFont="1" applyFill="1" applyBorder="1" applyAlignment="1">
      <alignment horizontal="center"/>
    </xf>
    <xf numFmtId="165" fontId="5" fillId="0" borderId="26" xfId="0" applyNumberFormat="1" applyFont="1" applyFill="1" applyBorder="1" applyAlignment="1">
      <alignment horizontal="center"/>
    </xf>
    <xf numFmtId="0" fontId="15" fillId="0" borderId="27" xfId="0" applyFont="1" applyFill="1" applyBorder="1" applyAlignment="1">
      <alignment horizontal="left"/>
    </xf>
    <xf numFmtId="49" fontId="15" fillId="0" borderId="34" xfId="0" quotePrefix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center"/>
    </xf>
    <xf numFmtId="0" fontId="0" fillId="0" borderId="20" xfId="0" applyFill="1" applyBorder="1"/>
    <xf numFmtId="165" fontId="5" fillId="0" borderId="17" xfId="0" applyNumberFormat="1" applyFont="1" applyFill="1" applyBorder="1" applyAlignment="1">
      <alignment horizontal="center"/>
    </xf>
    <xf numFmtId="14" fontId="0" fillId="0" borderId="0" xfId="0" applyNumberFormat="1"/>
    <xf numFmtId="0" fontId="9" fillId="0" borderId="0" xfId="0" applyFont="1"/>
    <xf numFmtId="0" fontId="0" fillId="0" borderId="0" xfId="0" applyNumberFormat="1"/>
    <xf numFmtId="0" fontId="19" fillId="0" borderId="0" xfId="0" applyFont="1"/>
    <xf numFmtId="165" fontId="5" fillId="0" borderId="21" xfId="0" applyNumberFormat="1" applyFont="1" applyFill="1" applyBorder="1"/>
    <xf numFmtId="0" fontId="5" fillId="0" borderId="21" xfId="0" applyFont="1" applyFill="1" applyBorder="1" applyAlignment="1">
      <alignment horizontal="center"/>
    </xf>
    <xf numFmtId="0" fontId="5" fillId="0" borderId="30" xfId="0" applyFont="1" applyFill="1" applyBorder="1"/>
    <xf numFmtId="0" fontId="0" fillId="0" borderId="23" xfId="0" applyFill="1" applyBorder="1"/>
    <xf numFmtId="0" fontId="5" fillId="0" borderId="11" xfId="0" applyFont="1" applyFill="1" applyBorder="1"/>
    <xf numFmtId="165" fontId="5" fillId="0" borderId="11" xfId="0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22" xfId="0" applyFont="1" applyFill="1" applyBorder="1"/>
    <xf numFmtId="0" fontId="5" fillId="0" borderId="0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14" fontId="23" fillId="0" borderId="0" xfId="0" applyNumberFormat="1" applyFont="1"/>
    <xf numFmtId="14" fontId="24" fillId="0" borderId="0" xfId="0" applyNumberFormat="1" applyFont="1"/>
    <xf numFmtId="0" fontId="5" fillId="0" borderId="13" xfId="0" applyFont="1" applyFill="1" applyBorder="1"/>
    <xf numFmtId="0" fontId="0" fillId="0" borderId="12" xfId="0" applyFill="1" applyBorder="1"/>
    <xf numFmtId="0" fontId="5" fillId="0" borderId="30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0" fillId="0" borderId="40" xfId="0" applyBorder="1"/>
    <xf numFmtId="14" fontId="0" fillId="0" borderId="12" xfId="0" applyNumberFormat="1" applyFill="1" applyBorder="1"/>
    <xf numFmtId="14" fontId="0" fillId="0" borderId="13" xfId="0" applyNumberFormat="1" applyFill="1" applyBorder="1"/>
    <xf numFmtId="165" fontId="5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5" fillId="0" borderId="30" xfId="0" applyNumberFormat="1" applyFont="1" applyFill="1" applyBorder="1"/>
    <xf numFmtId="0" fontId="0" fillId="0" borderId="30" xfId="0" applyFill="1" applyBorder="1"/>
    <xf numFmtId="0" fontId="0" fillId="0" borderId="37" xfId="0" applyFill="1" applyBorder="1"/>
    <xf numFmtId="0" fontId="16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/>
    </xf>
    <xf numFmtId="49" fontId="15" fillId="3" borderId="36" xfId="0" quotePrefix="1" applyNumberFormat="1" applyFont="1" applyFill="1" applyBorder="1" applyAlignment="1">
      <alignment horizontal="center" vertical="center"/>
    </xf>
    <xf numFmtId="0" fontId="5" fillId="3" borderId="21" xfId="0" applyFont="1" applyFill="1" applyBorder="1"/>
    <xf numFmtId="165" fontId="5" fillId="3" borderId="21" xfId="0" applyNumberFormat="1" applyFont="1" applyFill="1" applyBorder="1" applyAlignment="1">
      <alignment horizontal="center"/>
    </xf>
    <xf numFmtId="0" fontId="15" fillId="3" borderId="32" xfId="0" applyFont="1" applyFill="1" applyBorder="1" applyAlignment="1">
      <alignment horizontal="left"/>
    </xf>
    <xf numFmtId="14" fontId="20" fillId="3" borderId="30" xfId="0" applyNumberFormat="1" applyFont="1" applyFill="1" applyBorder="1"/>
    <xf numFmtId="14" fontId="0" fillId="3" borderId="24" xfId="0" applyNumberFormat="1" applyFill="1" applyBorder="1" applyAlignment="1">
      <alignment horizontal="center"/>
    </xf>
    <xf numFmtId="17" fontId="15" fillId="3" borderId="38" xfId="0" quotePrefix="1" applyNumberFormat="1" applyFont="1" applyFill="1" applyBorder="1" applyAlignment="1">
      <alignment horizontal="center" vertical="center"/>
    </xf>
    <xf numFmtId="0" fontId="0" fillId="3" borderId="19" xfId="0" applyFill="1" applyBorder="1"/>
    <xf numFmtId="165" fontId="5" fillId="3" borderId="17" xfId="0" applyNumberFormat="1" applyFont="1" applyFill="1" applyBorder="1" applyAlignment="1">
      <alignment horizontal="center"/>
    </xf>
    <xf numFmtId="0" fontId="25" fillId="3" borderId="19" xfId="0" applyFont="1" applyFill="1" applyBorder="1" applyAlignment="1">
      <alignment horizontal="center"/>
    </xf>
    <xf numFmtId="14" fontId="5" fillId="3" borderId="19" xfId="0" applyNumberFormat="1" applyFont="1" applyFill="1" applyBorder="1" applyAlignment="1">
      <alignment horizontal="center"/>
    </xf>
    <xf numFmtId="0" fontId="0" fillId="3" borderId="39" xfId="0" applyFill="1" applyBorder="1"/>
    <xf numFmtId="14" fontId="0" fillId="3" borderId="13" xfId="0" applyNumberFormat="1" applyFont="1" applyFill="1" applyBorder="1" applyAlignment="1">
      <alignment horizontal="center"/>
    </xf>
    <xf numFmtId="0" fontId="5" fillId="3" borderId="30" xfId="0" applyFont="1" applyFill="1" applyBorder="1"/>
    <xf numFmtId="14" fontId="20" fillId="3" borderId="0" xfId="0" applyNumberFormat="1" applyFont="1" applyFill="1" applyBorder="1"/>
    <xf numFmtId="0" fontId="5" fillId="3" borderId="19" xfId="0" applyFont="1" applyFill="1" applyBorder="1"/>
    <xf numFmtId="0" fontId="5" fillId="0" borderId="19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8" fillId="3" borderId="38" xfId="0" applyFont="1" applyFill="1" applyBorder="1"/>
    <xf numFmtId="165" fontId="5" fillId="3" borderId="19" xfId="0" applyNumberFormat="1" applyFont="1" applyFill="1" applyBorder="1"/>
    <xf numFmtId="0" fontId="15" fillId="3" borderId="19" xfId="0" applyFont="1" applyFill="1" applyBorder="1" applyAlignment="1">
      <alignment horizontal="left"/>
    </xf>
    <xf numFmtId="49" fontId="15" fillId="3" borderId="40" xfId="0" quotePrefix="1" applyNumberFormat="1" applyFont="1" applyFill="1" applyBorder="1" applyAlignment="1">
      <alignment horizontal="center" vertical="center"/>
    </xf>
    <xf numFmtId="165" fontId="5" fillId="3" borderId="30" xfId="0" applyNumberFormat="1" applyFont="1" applyFill="1" applyBorder="1" applyAlignment="1">
      <alignment horizontal="center"/>
    </xf>
    <xf numFmtId="0" fontId="25" fillId="3" borderId="30" xfId="0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17" fillId="0" borderId="41" xfId="0" applyFont="1" applyBorder="1"/>
    <xf numFmtId="0" fontId="17" fillId="0" borderId="0" xfId="0" applyFont="1" applyBorder="1"/>
    <xf numFmtId="0" fontId="17" fillId="0" borderId="42" xfId="0" applyFont="1" applyBorder="1"/>
    <xf numFmtId="0" fontId="17" fillId="0" borderId="45" xfId="0" applyFont="1" applyBorder="1"/>
    <xf numFmtId="0" fontId="26" fillId="4" borderId="20" xfId="1" applyBorder="1" applyAlignment="1">
      <alignment horizontal="center"/>
    </xf>
    <xf numFmtId="14" fontId="26" fillId="4" borderId="15" xfId="1" applyNumberFormat="1" applyBorder="1" applyAlignment="1">
      <alignment horizontal="center"/>
    </xf>
    <xf numFmtId="0" fontId="0" fillId="5" borderId="47" xfId="3" applyFont="1"/>
    <xf numFmtId="14" fontId="29" fillId="0" borderId="0" xfId="0" applyNumberFormat="1" applyFont="1" applyAlignment="1">
      <alignment horizontal="center" vertical="center"/>
    </xf>
    <xf numFmtId="14" fontId="30" fillId="0" borderId="0" xfId="0" applyNumberFormat="1" applyFont="1"/>
    <xf numFmtId="0" fontId="5" fillId="3" borderId="30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14" fontId="9" fillId="0" borderId="0" xfId="0" applyNumberFormat="1" applyFont="1" applyFill="1"/>
    <xf numFmtId="0" fontId="31" fillId="0" borderId="19" xfId="0" applyFont="1" applyBorder="1"/>
    <xf numFmtId="49" fontId="9" fillId="0" borderId="0" xfId="0" applyNumberFormat="1" applyFont="1"/>
    <xf numFmtId="14" fontId="17" fillId="0" borderId="0" xfId="0" applyNumberFormat="1" applyFont="1"/>
    <xf numFmtId="0" fontId="25" fillId="3" borderId="0" xfId="0" applyFont="1" applyFill="1" applyBorder="1"/>
    <xf numFmtId="0" fontId="0" fillId="6" borderId="49" xfId="0" applyFill="1" applyBorder="1"/>
    <xf numFmtId="0" fontId="24" fillId="6" borderId="49" xfId="0" applyFont="1" applyFill="1" applyBorder="1"/>
    <xf numFmtId="49" fontId="9" fillId="0" borderId="50" xfId="0" applyNumberFormat="1" applyFont="1" applyBorder="1"/>
    <xf numFmtId="14" fontId="24" fillId="0" borderId="0" xfId="0" applyNumberFormat="1" applyFont="1" applyFill="1"/>
    <xf numFmtId="14" fontId="9" fillId="0" borderId="0" xfId="0" applyNumberFormat="1" applyFont="1"/>
    <xf numFmtId="0" fontId="0" fillId="7" borderId="0" xfId="0" applyFill="1"/>
    <xf numFmtId="14" fontId="32" fillId="0" borderId="0" xfId="0" applyNumberFormat="1" applyFont="1"/>
    <xf numFmtId="14" fontId="33" fillId="0" borderId="0" xfId="0" applyNumberFormat="1" applyFont="1"/>
    <xf numFmtId="0" fontId="15" fillId="0" borderId="11" xfId="0" applyFont="1" applyFill="1" applyBorder="1" applyAlignment="1">
      <alignment horizontal="left"/>
    </xf>
    <xf numFmtId="14" fontId="5" fillId="3" borderId="11" xfId="0" applyNumberFormat="1" applyFont="1" applyFill="1" applyBorder="1" applyAlignment="1">
      <alignment horizontal="center"/>
    </xf>
    <xf numFmtId="14" fontId="5" fillId="3" borderId="42" xfId="0" applyNumberFormat="1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14" fontId="0" fillId="3" borderId="39" xfId="0" applyNumberFormat="1" applyFill="1" applyBorder="1"/>
    <xf numFmtId="0" fontId="5" fillId="3" borderId="0" xfId="0" applyFont="1" applyFill="1" applyBorder="1"/>
    <xf numFmtId="0" fontId="8" fillId="3" borderId="4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0" fillId="0" borderId="0" xfId="0" applyFill="1" applyBorder="1"/>
    <xf numFmtId="0" fontId="0" fillId="0" borderId="42" xfId="0" applyFill="1" applyBorder="1"/>
    <xf numFmtId="0" fontId="15" fillId="0" borderId="0" xfId="0" applyFont="1" applyFill="1" applyBorder="1" applyAlignment="1">
      <alignment horizontal="left"/>
    </xf>
    <xf numFmtId="0" fontId="16" fillId="0" borderId="4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30" xfId="0" applyFont="1" applyFill="1" applyBorder="1" applyAlignment="1">
      <alignment horizontal="left"/>
    </xf>
    <xf numFmtId="165" fontId="5" fillId="3" borderId="0" xfId="0" applyNumberFormat="1" applyFont="1" applyFill="1" applyBorder="1"/>
    <xf numFmtId="0" fontId="26" fillId="4" borderId="0" xfId="1" applyBorder="1" applyAlignment="1">
      <alignment horizontal="center"/>
    </xf>
    <xf numFmtId="165" fontId="5" fillId="3" borderId="0" xfId="0" applyNumberFormat="1" applyFont="1" applyFill="1" applyBorder="1" applyAlignment="1">
      <alignment horizontal="center"/>
    </xf>
    <xf numFmtId="14" fontId="26" fillId="4" borderId="0" xfId="1" applyNumberFormat="1" applyBorder="1" applyAlignment="1">
      <alignment horizontal="center"/>
    </xf>
    <xf numFmtId="165" fontId="5" fillId="3" borderId="30" xfId="0" applyNumberFormat="1" applyFont="1" applyFill="1" applyBorder="1"/>
    <xf numFmtId="0" fontId="15" fillId="3" borderId="30" xfId="0" applyFont="1" applyFill="1" applyBorder="1" applyAlignment="1">
      <alignment horizontal="left"/>
    </xf>
    <xf numFmtId="0" fontId="26" fillId="4" borderId="30" xfId="1" applyBorder="1" applyAlignment="1">
      <alignment horizontal="center"/>
    </xf>
    <xf numFmtId="0" fontId="26" fillId="4" borderId="37" xfId="1" applyBorder="1" applyAlignment="1">
      <alignment horizontal="center"/>
    </xf>
    <xf numFmtId="14" fontId="26" fillId="4" borderId="19" xfId="1" applyNumberFormat="1" applyBorder="1" applyAlignment="1">
      <alignment horizontal="center"/>
    </xf>
    <xf numFmtId="14" fontId="26" fillId="4" borderId="39" xfId="1" applyNumberFormat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16" fillId="3" borderId="41" xfId="0" applyFont="1" applyFill="1" applyBorder="1" applyAlignment="1">
      <alignment horizontal="center"/>
    </xf>
    <xf numFmtId="14" fontId="26" fillId="4" borderId="42" xfId="1" applyNumberFormat="1" applyBorder="1" applyAlignment="1">
      <alignment horizontal="center"/>
    </xf>
    <xf numFmtId="0" fontId="26" fillId="4" borderId="53" xfId="1" applyBorder="1" applyAlignment="1">
      <alignment horizontal="center"/>
    </xf>
    <xf numFmtId="164" fontId="7" fillId="0" borderId="0" xfId="0" applyNumberFormat="1" applyFont="1" applyFill="1" applyBorder="1" applyAlignment="1"/>
    <xf numFmtId="14" fontId="5" fillId="3" borderId="0" xfId="0" applyNumberFormat="1" applyFont="1" applyFill="1" applyBorder="1"/>
    <xf numFmtId="0" fontId="8" fillId="3" borderId="40" xfId="0" applyFont="1" applyFill="1" applyBorder="1"/>
    <xf numFmtId="0" fontId="15" fillId="3" borderId="30" xfId="0" applyFont="1" applyFill="1" applyBorder="1"/>
    <xf numFmtId="0" fontId="16" fillId="0" borderId="4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8" fillId="3" borderId="30" xfId="0" applyFont="1" applyFill="1" applyBorder="1"/>
    <xf numFmtId="0" fontId="26" fillId="4" borderId="42" xfId="1" applyBorder="1" applyAlignment="1">
      <alignment horizontal="center"/>
    </xf>
    <xf numFmtId="0" fontId="16" fillId="0" borderId="55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/>
    <xf numFmtId="14" fontId="26" fillId="4" borderId="54" xfId="1" applyNumberFormat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14" fontId="5" fillId="0" borderId="31" xfId="0" applyNumberFormat="1" applyFont="1" applyFill="1" applyBorder="1"/>
    <xf numFmtId="0" fontId="25" fillId="3" borderId="0" xfId="0" applyFont="1" applyFill="1" applyBorder="1" applyAlignment="1">
      <alignment horizontal="center"/>
    </xf>
    <xf numFmtId="14" fontId="5" fillId="3" borderId="0" xfId="0" applyNumberFormat="1" applyFont="1" applyFill="1" applyBorder="1" applyAlignment="1">
      <alignment horizontal="center"/>
    </xf>
    <xf numFmtId="0" fontId="16" fillId="3" borderId="40" xfId="0" applyFont="1" applyFill="1" applyBorder="1" applyAlignment="1">
      <alignment horizontal="center" vertical="center"/>
    </xf>
    <xf numFmtId="14" fontId="0" fillId="3" borderId="37" xfId="0" applyNumberFormat="1" applyFill="1" applyBorder="1"/>
    <xf numFmtId="49" fontId="15" fillId="3" borderId="41" xfId="0" quotePrefix="1" applyNumberFormat="1" applyFont="1" applyFill="1" applyBorder="1" applyAlignment="1">
      <alignment horizontal="center" vertical="center"/>
    </xf>
    <xf numFmtId="14" fontId="0" fillId="3" borderId="42" xfId="0" applyNumberFormat="1" applyFill="1" applyBorder="1"/>
    <xf numFmtId="0" fontId="16" fillId="3" borderId="38" xfId="0" applyFont="1" applyFill="1" applyBorder="1" applyAlignment="1">
      <alignment horizontal="center" vertical="center"/>
    </xf>
    <xf numFmtId="14" fontId="10" fillId="3" borderId="19" xfId="0" applyNumberFormat="1" applyFont="1" applyFill="1" applyBorder="1" applyAlignment="1">
      <alignment horizontal="center"/>
    </xf>
    <xf numFmtId="165" fontId="5" fillId="0" borderId="11" xfId="0" applyNumberFormat="1" applyFont="1" applyFill="1" applyBorder="1"/>
    <xf numFmtId="0" fontId="5" fillId="0" borderId="11" xfId="0" applyFont="1" applyFill="1" applyBorder="1" applyAlignment="1">
      <alignment horizontal="right"/>
    </xf>
    <xf numFmtId="0" fontId="0" fillId="0" borderId="56" xfId="0" applyFill="1" applyBorder="1"/>
    <xf numFmtId="14" fontId="5" fillId="3" borderId="30" xfId="0" applyNumberFormat="1" applyFont="1" applyFill="1" applyBorder="1" applyAlignment="1">
      <alignment horizontal="center"/>
    </xf>
    <xf numFmtId="0" fontId="0" fillId="3" borderId="0" xfId="0" applyFill="1"/>
    <xf numFmtId="0" fontId="16" fillId="0" borderId="48" xfId="0" applyFont="1" applyFill="1" applyBorder="1" applyAlignment="1">
      <alignment horizontal="center"/>
    </xf>
    <xf numFmtId="0" fontId="16" fillId="0" borderId="43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165" fontId="5" fillId="0" borderId="21" xfId="0" applyNumberFormat="1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49" fontId="15" fillId="0" borderId="30" xfId="0" quotePrefix="1" applyNumberFormat="1" applyFont="1" applyFill="1" applyBorder="1" applyAlignment="1">
      <alignment horizontal="center" vertical="center"/>
    </xf>
    <xf numFmtId="49" fontId="15" fillId="0" borderId="0" xfId="0" quotePrefix="1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7" fillId="4" borderId="46" xfId="2" applyFill="1" applyAlignment="1">
      <alignment horizontal="center" wrapText="1"/>
    </xf>
  </cellXfs>
  <cellStyles count="4">
    <cellStyle name="Celda vinculada" xfId="2" builtinId="24"/>
    <cellStyle name="Neutral" xfId="1" builtinId="28"/>
    <cellStyle name="Normal" xfId="0" builtinId="0"/>
    <cellStyle name="Notas" xfId="3" builtinId="10"/>
  </cellStyles>
  <dxfs count="3"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O21" totalsRowShown="0" headerRowDxfId="2" headerRowBorderDxfId="1" tableBorderDxfId="0">
  <tableColumns count="15">
    <tableColumn id="14" name="Columna12"/>
    <tableColumn id="1" name="Columna1"/>
    <tableColumn id="2" name="Columna2"/>
    <tableColumn id="15" name="Columna22"/>
    <tableColumn id="3" name="Columna3"/>
    <tableColumn id="4" name="Columna4"/>
    <tableColumn id="5" name="Columna5"/>
    <tableColumn id="6" name="Columna6"/>
    <tableColumn id="11" name="Columna62"/>
    <tableColumn id="7" name="Columna7"/>
    <tableColumn id="8" name="Columna8"/>
    <tableColumn id="13" name="Columna82"/>
    <tableColumn id="9" name="Columna9"/>
    <tableColumn id="10" name="Columna10"/>
    <tableColumn id="12" name="Columna1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E17" sqref="E17"/>
    </sheetView>
  </sheetViews>
  <sheetFormatPr baseColWidth="10" defaultColWidth="11" defaultRowHeight="12.75" x14ac:dyDescent="0.2"/>
  <cols>
    <col min="1" max="1" width="9.7109375" customWidth="1"/>
    <col min="2" max="2" width="30.28515625" customWidth="1"/>
    <col min="3" max="3" width="16.7109375" style="21" customWidth="1"/>
    <col min="4" max="4" width="41.140625" customWidth="1"/>
    <col min="5" max="5" width="11.85546875" customWidth="1"/>
    <col min="6" max="6" width="12.85546875" customWidth="1"/>
    <col min="7" max="7" width="11.85546875" customWidth="1"/>
    <col min="8" max="8" width="10.85546875" customWidth="1"/>
    <col min="9" max="9" width="10.28515625" customWidth="1"/>
    <col min="10" max="10" width="11" style="5"/>
  </cols>
  <sheetData>
    <row r="1" spans="1:9" ht="20.25" x14ac:dyDescent="0.3">
      <c r="A1" s="50" t="s">
        <v>17</v>
      </c>
      <c r="B1" s="2"/>
      <c r="C1" s="16"/>
      <c r="D1" s="2"/>
      <c r="E1" s="2"/>
      <c r="F1" s="2"/>
      <c r="G1" s="2"/>
    </row>
    <row r="2" spans="1:9" ht="21" thickBot="1" x14ac:dyDescent="0.35">
      <c r="A2" s="2"/>
      <c r="B2" s="2"/>
      <c r="C2" s="16"/>
      <c r="D2" s="2"/>
      <c r="E2" s="2"/>
      <c r="F2" s="2"/>
      <c r="G2" s="2"/>
    </row>
    <row r="3" spans="1:9" ht="21" thickBot="1" x14ac:dyDescent="0.35">
      <c r="A3" s="51"/>
      <c r="B3" s="4"/>
      <c r="C3" s="17"/>
      <c r="D3" s="3"/>
      <c r="E3" s="3"/>
      <c r="F3" s="3"/>
      <c r="G3" s="3"/>
      <c r="H3" s="1"/>
      <c r="I3" s="1"/>
    </row>
    <row r="4" spans="1:9" ht="20.25" x14ac:dyDescent="0.3">
      <c r="A4" s="2"/>
      <c r="B4" s="52"/>
      <c r="C4" s="16"/>
      <c r="D4" s="2"/>
      <c r="E4" s="2"/>
      <c r="F4" s="2"/>
      <c r="G4" s="2"/>
    </row>
    <row r="5" spans="1:9" x14ac:dyDescent="0.2">
      <c r="A5" s="5"/>
      <c r="B5" s="5"/>
      <c r="C5" s="18"/>
      <c r="D5" s="5"/>
      <c r="E5" s="5"/>
      <c r="F5" s="5"/>
      <c r="G5" s="5"/>
      <c r="H5" s="5"/>
      <c r="I5" s="5"/>
    </row>
    <row r="6" spans="1:9" ht="13.5" thickBot="1" x14ac:dyDescent="0.25">
      <c r="A6" s="5"/>
      <c r="B6" s="5"/>
      <c r="C6" s="18"/>
      <c r="D6" s="5"/>
      <c r="E6" s="5"/>
      <c r="F6" s="5"/>
      <c r="G6" s="5"/>
      <c r="H6" s="5"/>
      <c r="I6" s="5"/>
    </row>
    <row r="7" spans="1:9" ht="16.5" thickBot="1" x14ac:dyDescent="0.3">
      <c r="A7" s="6" t="s">
        <v>0</v>
      </c>
      <c r="B7" s="7" t="s">
        <v>1</v>
      </c>
      <c r="C7" s="19" t="s">
        <v>2</v>
      </c>
      <c r="D7" s="8" t="s">
        <v>3</v>
      </c>
      <c r="E7" s="8" t="s">
        <v>18</v>
      </c>
      <c r="F7" s="223" t="s">
        <v>4</v>
      </c>
      <c r="G7" s="224"/>
      <c r="H7" s="9" t="s">
        <v>5</v>
      </c>
      <c r="I7" s="10" t="s">
        <v>6</v>
      </c>
    </row>
    <row r="8" spans="1:9" ht="16.5" thickBot="1" x14ac:dyDescent="0.3">
      <c r="A8" s="11"/>
      <c r="B8" s="12"/>
      <c r="C8" s="20"/>
      <c r="D8" s="12"/>
      <c r="E8" s="12" t="s">
        <v>56</v>
      </c>
      <c r="F8" s="33" t="s">
        <v>7</v>
      </c>
      <c r="G8" s="34" t="s">
        <v>8</v>
      </c>
      <c r="H8" s="13"/>
      <c r="I8" s="14"/>
    </row>
    <row r="9" spans="1:9" ht="30" customHeight="1" thickBot="1" x14ac:dyDescent="0.3">
      <c r="A9" s="49" t="s">
        <v>20</v>
      </c>
      <c r="B9" s="35" t="s">
        <v>9</v>
      </c>
      <c r="C9" s="36">
        <v>10628417.17</v>
      </c>
      <c r="D9" s="37" t="s">
        <v>65</v>
      </c>
      <c r="E9" s="38"/>
      <c r="F9" s="39" t="s">
        <v>12</v>
      </c>
      <c r="G9" s="40" t="s">
        <v>12</v>
      </c>
      <c r="H9" s="32"/>
      <c r="I9" s="15"/>
    </row>
    <row r="10" spans="1:9" ht="30" customHeight="1" thickBot="1" x14ac:dyDescent="0.3">
      <c r="A10" s="49" t="s">
        <v>21</v>
      </c>
      <c r="B10" s="42" t="s">
        <v>10</v>
      </c>
      <c r="C10" s="43">
        <v>18912.669999999998</v>
      </c>
      <c r="D10" s="44" t="s">
        <v>66</v>
      </c>
      <c r="E10" s="38"/>
      <c r="F10" s="39" t="s">
        <v>12</v>
      </c>
      <c r="G10" s="40" t="s">
        <v>12</v>
      </c>
      <c r="H10" s="41"/>
      <c r="I10" s="27"/>
    </row>
    <row r="11" spans="1:9" ht="30" customHeight="1" thickBot="1" x14ac:dyDescent="0.3">
      <c r="A11" s="49" t="s">
        <v>22</v>
      </c>
      <c r="B11" s="42" t="s">
        <v>13</v>
      </c>
      <c r="C11" s="47">
        <v>175644.2</v>
      </c>
      <c r="D11" s="48" t="s">
        <v>19</v>
      </c>
      <c r="E11" s="31"/>
      <c r="F11" s="39" t="s">
        <v>12</v>
      </c>
      <c r="G11" s="40" t="s">
        <v>12</v>
      </c>
      <c r="H11" s="45"/>
      <c r="I11" s="28"/>
    </row>
    <row r="12" spans="1:9" ht="30" customHeight="1" thickBot="1" x14ac:dyDescent="0.3">
      <c r="A12" s="49" t="s">
        <v>23</v>
      </c>
      <c r="B12" s="24" t="s">
        <v>13</v>
      </c>
      <c r="C12" s="55">
        <v>427853</v>
      </c>
      <c r="D12" s="48" t="s">
        <v>105</v>
      </c>
      <c r="E12" s="46"/>
      <c r="F12" s="25" t="s">
        <v>12</v>
      </c>
      <c r="G12" s="26" t="s">
        <v>12</v>
      </c>
      <c r="H12" s="29"/>
      <c r="I12" s="30"/>
    </row>
    <row r="13" spans="1:9" ht="30" customHeight="1" thickBot="1" x14ac:dyDescent="0.3">
      <c r="A13" s="49" t="s">
        <v>24</v>
      </c>
      <c r="B13" s="35" t="s">
        <v>10</v>
      </c>
      <c r="C13" s="36">
        <v>98963</v>
      </c>
      <c r="D13" s="48" t="s">
        <v>106</v>
      </c>
      <c r="E13" s="42"/>
      <c r="F13" s="144" t="s">
        <v>12</v>
      </c>
      <c r="G13" s="145" t="s">
        <v>12</v>
      </c>
      <c r="H13" s="54"/>
      <c r="I13" s="23"/>
    </row>
    <row r="14" spans="1:9" ht="24" customHeight="1" x14ac:dyDescent="0.25">
      <c r="A14" s="91" t="s">
        <v>25</v>
      </c>
      <c r="B14" s="92" t="s">
        <v>11</v>
      </c>
      <c r="C14" s="93">
        <v>1407494.58</v>
      </c>
      <c r="D14" s="94" t="s">
        <v>67</v>
      </c>
      <c r="E14" s="95">
        <f>'SEGUIMENT EXP.PLE'!G3</f>
        <v>44683</v>
      </c>
      <c r="F14" s="142">
        <v>44658</v>
      </c>
      <c r="G14" s="143">
        <v>44693</v>
      </c>
      <c r="H14" s="121" t="s">
        <v>61</v>
      </c>
      <c r="I14" s="96">
        <v>44700</v>
      </c>
    </row>
    <row r="15" spans="1:9" ht="15.75" thickBot="1" x14ac:dyDescent="0.3">
      <c r="A15" s="97"/>
      <c r="B15" s="98"/>
      <c r="C15" s="99"/>
      <c r="D15" s="100" t="s">
        <v>26</v>
      </c>
      <c r="E15" s="101"/>
      <c r="F15" s="98"/>
      <c r="G15" s="102"/>
      <c r="H15" s="122"/>
      <c r="I15" s="103"/>
    </row>
    <row r="16" spans="1:9" ht="15" x14ac:dyDescent="0.25">
      <c r="A16" s="211" t="s">
        <v>57</v>
      </c>
      <c r="B16" s="207" t="s">
        <v>122</v>
      </c>
      <c r="C16" s="60"/>
      <c r="D16" s="214" t="s">
        <v>123</v>
      </c>
      <c r="E16" s="62"/>
      <c r="F16" s="22"/>
      <c r="G16" s="68"/>
      <c r="H16" s="63"/>
      <c r="I16" s="23"/>
    </row>
    <row r="17" spans="1:9" ht="15.75" thickBot="1" x14ac:dyDescent="0.3">
      <c r="A17" s="212"/>
      <c r="B17" s="213"/>
      <c r="C17" s="65">
        <v>5000</v>
      </c>
      <c r="D17" s="215"/>
      <c r="E17" s="69"/>
      <c r="F17" s="25" t="s">
        <v>12</v>
      </c>
      <c r="G17" s="26" t="s">
        <v>12</v>
      </c>
      <c r="H17" s="70"/>
      <c r="I17" s="71"/>
    </row>
    <row r="18" spans="1:9" ht="15" x14ac:dyDescent="0.25">
      <c r="A18" s="191"/>
      <c r="B18" s="104" t="s">
        <v>11</v>
      </c>
      <c r="C18" s="161"/>
      <c r="D18" s="126"/>
      <c r="E18" s="104"/>
      <c r="F18" s="104"/>
      <c r="G18" s="104"/>
      <c r="H18" s="163" t="s">
        <v>61</v>
      </c>
      <c r="I18" s="192"/>
    </row>
    <row r="19" spans="1:9" ht="15" x14ac:dyDescent="0.25">
      <c r="A19" s="193" t="s">
        <v>58</v>
      </c>
      <c r="B19" s="147" t="s">
        <v>14</v>
      </c>
      <c r="C19" s="159">
        <v>1008000</v>
      </c>
      <c r="D19" s="189" t="s">
        <v>68</v>
      </c>
      <c r="E19" s="105">
        <f>'SEGUIMENT EXP.PLE'!G4</f>
        <v>44707</v>
      </c>
      <c r="F19" s="172">
        <v>44686</v>
      </c>
      <c r="G19" s="190">
        <v>44720</v>
      </c>
      <c r="H19" s="160"/>
      <c r="I19" s="194">
        <v>44729</v>
      </c>
    </row>
    <row r="20" spans="1:9" ht="16.5" thickBot="1" x14ac:dyDescent="0.3">
      <c r="A20" s="195"/>
      <c r="B20" s="106" t="s">
        <v>16</v>
      </c>
      <c r="C20" s="111"/>
      <c r="D20" s="149"/>
      <c r="E20" s="106"/>
      <c r="F20" s="106"/>
      <c r="G20" s="196"/>
      <c r="H20" s="165"/>
      <c r="I20" s="102"/>
    </row>
    <row r="21" spans="1:9" ht="15" x14ac:dyDescent="0.25">
      <c r="A21" s="219">
        <v>9</v>
      </c>
      <c r="B21" s="217" t="s">
        <v>10</v>
      </c>
      <c r="C21" s="221">
        <v>21300</v>
      </c>
      <c r="D21" s="215" t="s">
        <v>107</v>
      </c>
      <c r="E21" s="24"/>
      <c r="F21" s="64"/>
      <c r="G21" s="74"/>
      <c r="H21" s="75"/>
      <c r="I21" s="27"/>
    </row>
    <row r="22" spans="1:9" ht="15.75" thickBot="1" x14ac:dyDescent="0.3">
      <c r="A22" s="220"/>
      <c r="B22" s="218"/>
      <c r="C22" s="210"/>
      <c r="D22" s="216"/>
      <c r="E22" s="24"/>
      <c r="F22" s="25" t="s">
        <v>12</v>
      </c>
      <c r="G22" s="26" t="s">
        <v>12</v>
      </c>
      <c r="H22" s="75"/>
      <c r="I22" s="27"/>
    </row>
    <row r="23" spans="1:9" ht="15" x14ac:dyDescent="0.25">
      <c r="A23" s="205">
        <v>10</v>
      </c>
      <c r="B23" s="207" t="s">
        <v>122</v>
      </c>
      <c r="C23" s="209">
        <v>435.66</v>
      </c>
      <c r="D23" s="214" t="s">
        <v>108</v>
      </c>
      <c r="E23" s="76"/>
      <c r="F23" s="61"/>
      <c r="G23" s="77"/>
      <c r="H23" s="78"/>
      <c r="I23" s="79"/>
    </row>
    <row r="24" spans="1:9" ht="15.75" thickBot="1" x14ac:dyDescent="0.3">
      <c r="A24" s="206"/>
      <c r="B24" s="208"/>
      <c r="C24" s="210"/>
      <c r="D24" s="216"/>
      <c r="E24" s="80"/>
      <c r="F24" s="25" t="s">
        <v>12</v>
      </c>
      <c r="G24" s="26" t="s">
        <v>12</v>
      </c>
      <c r="H24" s="82"/>
      <c r="I24" s="83"/>
    </row>
    <row r="25" spans="1:9" ht="15" x14ac:dyDescent="0.25">
      <c r="A25" s="81"/>
      <c r="B25" s="222" t="s">
        <v>10</v>
      </c>
      <c r="C25" s="86"/>
      <c r="D25" s="214" t="s">
        <v>104</v>
      </c>
      <c r="E25" s="62"/>
      <c r="F25" s="62"/>
      <c r="G25" s="62"/>
      <c r="H25" s="87"/>
      <c r="I25" s="88"/>
    </row>
    <row r="26" spans="1:9" ht="15.75" thickBot="1" x14ac:dyDescent="0.3">
      <c r="A26" s="89">
        <v>11</v>
      </c>
      <c r="B26" s="217"/>
      <c r="C26" s="84">
        <v>32000</v>
      </c>
      <c r="D26" s="215"/>
      <c r="E26" s="80"/>
      <c r="F26" s="25" t="s">
        <v>12</v>
      </c>
      <c r="G26" s="26" t="s">
        <v>12</v>
      </c>
      <c r="H26" s="85"/>
      <c r="I26" s="90"/>
    </row>
    <row r="27" spans="1:9" ht="15" x14ac:dyDescent="0.25">
      <c r="A27" s="113" t="s">
        <v>62</v>
      </c>
      <c r="B27" s="104" t="s">
        <v>11</v>
      </c>
      <c r="C27" s="114">
        <v>19600</v>
      </c>
      <c r="D27" s="115" t="s">
        <v>63</v>
      </c>
      <c r="E27" s="95">
        <f>'SEGUIMENT EXP.PLE'!G5</f>
        <v>44741</v>
      </c>
      <c r="F27" s="200">
        <v>44719</v>
      </c>
      <c r="G27" s="200">
        <v>44755</v>
      </c>
      <c r="H27" s="163" t="s">
        <v>61</v>
      </c>
      <c r="I27" s="116"/>
    </row>
    <row r="28" spans="1:9" ht="15.75" thickBot="1" x14ac:dyDescent="0.3">
      <c r="A28" s="110"/>
      <c r="B28" s="106" t="s">
        <v>14</v>
      </c>
      <c r="C28" s="111"/>
      <c r="D28" s="112"/>
      <c r="E28" s="106"/>
      <c r="F28" s="106"/>
      <c r="G28" s="106"/>
      <c r="H28" s="165"/>
      <c r="I28" s="146">
        <v>44770</v>
      </c>
    </row>
    <row r="29" spans="1:9" ht="15" x14ac:dyDescent="0.25">
      <c r="A29" s="202">
        <v>13</v>
      </c>
      <c r="B29" s="64"/>
      <c r="C29" s="197"/>
      <c r="D29" s="198"/>
      <c r="E29" s="24"/>
      <c r="F29" s="64"/>
      <c r="G29" s="74"/>
      <c r="H29" s="75"/>
      <c r="I29" s="199"/>
    </row>
    <row r="30" spans="1:9" ht="15.75" thickBot="1" x14ac:dyDescent="0.3">
      <c r="A30" s="203"/>
      <c r="B30" s="66" t="s">
        <v>13</v>
      </c>
      <c r="C30" s="55">
        <v>200329.46</v>
      </c>
      <c r="D30" s="67" t="s">
        <v>109</v>
      </c>
      <c r="E30" s="107"/>
      <c r="F30" s="25" t="s">
        <v>12</v>
      </c>
      <c r="G30" s="26" t="s">
        <v>12</v>
      </c>
      <c r="H30" s="108"/>
      <c r="I30" s="109"/>
    </row>
    <row r="31" spans="1:9" ht="15" x14ac:dyDescent="0.25">
      <c r="A31" s="204">
        <v>14</v>
      </c>
      <c r="B31" s="222" t="s">
        <v>10</v>
      </c>
      <c r="C31" s="53"/>
      <c r="D31" s="214" t="s">
        <v>110</v>
      </c>
      <c r="E31" s="76"/>
      <c r="F31" s="61"/>
      <c r="G31" s="77"/>
      <c r="H31" s="87"/>
      <c r="I31" s="88"/>
    </row>
    <row r="32" spans="1:9" ht="15.75" thickBot="1" x14ac:dyDescent="0.3">
      <c r="A32" s="202"/>
      <c r="B32" s="217"/>
      <c r="C32" s="65">
        <v>71837.119999999995</v>
      </c>
      <c r="D32" s="215"/>
      <c r="E32" s="171"/>
      <c r="F32" s="25" t="s">
        <v>12</v>
      </c>
      <c r="G32" s="26" t="s">
        <v>12</v>
      </c>
      <c r="H32" s="150"/>
      <c r="I32" s="151"/>
    </row>
    <row r="33" spans="1:9" ht="15" customHeight="1" x14ac:dyDescent="0.25">
      <c r="A33" s="173"/>
      <c r="B33" s="104" t="s">
        <v>11</v>
      </c>
      <c r="C33" s="161"/>
      <c r="D33" s="174"/>
      <c r="E33" s="126"/>
      <c r="F33" s="126"/>
      <c r="G33" s="126"/>
      <c r="H33" s="163" t="s">
        <v>61</v>
      </c>
      <c r="I33" s="164" t="s">
        <v>61</v>
      </c>
    </row>
    <row r="34" spans="1:9" ht="15" x14ac:dyDescent="0.25">
      <c r="A34" s="168" t="s">
        <v>83</v>
      </c>
      <c r="B34" s="147" t="s">
        <v>14</v>
      </c>
      <c r="C34" s="159">
        <v>27125</v>
      </c>
      <c r="D34" s="132" t="s">
        <v>88</v>
      </c>
      <c r="E34" s="105">
        <f>'SEGUIMENT EXP.PLE'!G7</f>
        <v>44774</v>
      </c>
      <c r="F34" s="172">
        <v>44753</v>
      </c>
      <c r="G34" s="172">
        <v>44785</v>
      </c>
      <c r="H34" s="160"/>
      <c r="I34" s="169"/>
    </row>
    <row r="35" spans="1:9" ht="15.75" thickBot="1" x14ac:dyDescent="0.3">
      <c r="A35" s="110"/>
      <c r="B35" s="106" t="s">
        <v>16</v>
      </c>
      <c r="C35" s="111"/>
      <c r="D35" s="106"/>
      <c r="E35" s="127"/>
      <c r="F35" s="127"/>
      <c r="G35" s="127"/>
      <c r="H35" s="165"/>
      <c r="I35" s="166"/>
    </row>
    <row r="36" spans="1:9" ht="29.25" customHeight="1" thickBot="1" x14ac:dyDescent="0.3">
      <c r="A36" s="175">
        <v>16</v>
      </c>
      <c r="B36" s="64" t="s">
        <v>13</v>
      </c>
      <c r="C36" s="65">
        <v>134377.25</v>
      </c>
      <c r="D36" s="141" t="s">
        <v>111</v>
      </c>
      <c r="E36" s="69"/>
      <c r="F36" s="176" t="s">
        <v>12</v>
      </c>
      <c r="G36" s="176" t="s">
        <v>12</v>
      </c>
      <c r="H36" s="177"/>
      <c r="I36" s="178"/>
    </row>
    <row r="37" spans="1:9" ht="29.25" customHeight="1" x14ac:dyDescent="0.25">
      <c r="A37" s="173"/>
      <c r="B37" s="104"/>
      <c r="C37" s="161"/>
      <c r="D37" s="179"/>
      <c r="E37" s="104"/>
      <c r="F37" s="104"/>
      <c r="G37" s="104"/>
      <c r="H37" s="163" t="s">
        <v>61</v>
      </c>
      <c r="I37" s="164" t="s">
        <v>61</v>
      </c>
    </row>
    <row r="38" spans="1:9" ht="29.25" customHeight="1" thickBot="1" x14ac:dyDescent="0.3">
      <c r="A38" s="168">
        <v>17</v>
      </c>
      <c r="B38" s="147" t="s">
        <v>112</v>
      </c>
      <c r="C38" s="159">
        <v>25000</v>
      </c>
      <c r="D38" s="167" t="s">
        <v>91</v>
      </c>
      <c r="E38" s="105">
        <f>'SEGUIMENT EXP.PLE'!G8</f>
        <v>44805</v>
      </c>
      <c r="F38" s="172">
        <v>44783</v>
      </c>
      <c r="G38" s="172">
        <v>44825</v>
      </c>
      <c r="H38" s="160"/>
      <c r="I38" s="169"/>
    </row>
    <row r="39" spans="1:9" ht="29.25" customHeight="1" thickBot="1" x14ac:dyDescent="0.3">
      <c r="A39" s="181">
        <v>18</v>
      </c>
      <c r="B39" s="42" t="s">
        <v>13</v>
      </c>
      <c r="C39" s="43">
        <v>191892.72</v>
      </c>
      <c r="D39" s="182" t="s">
        <v>113</v>
      </c>
      <c r="E39" s="188"/>
      <c r="F39" s="38" t="s">
        <v>12</v>
      </c>
      <c r="G39" s="38" t="s">
        <v>12</v>
      </c>
      <c r="H39" s="183"/>
      <c r="I39" s="184"/>
    </row>
    <row r="40" spans="1:9" ht="27.75" customHeight="1" thickBot="1" x14ac:dyDescent="0.3">
      <c r="A40" s="153">
        <v>19</v>
      </c>
      <c r="B40" s="24" t="s">
        <v>13</v>
      </c>
      <c r="C40" s="84">
        <v>1557026.28</v>
      </c>
      <c r="D40" s="152" t="s">
        <v>114</v>
      </c>
      <c r="E40" s="69"/>
      <c r="F40" s="25" t="s">
        <v>12</v>
      </c>
      <c r="G40" s="26" t="s">
        <v>12</v>
      </c>
      <c r="H40" s="150"/>
      <c r="I40" s="151"/>
    </row>
    <row r="41" spans="1:9" ht="15" x14ac:dyDescent="0.25">
      <c r="A41" s="148"/>
      <c r="B41" s="104" t="s">
        <v>11</v>
      </c>
      <c r="C41" s="161"/>
      <c r="D41" s="162"/>
      <c r="E41" s="126"/>
      <c r="F41" s="126"/>
      <c r="G41" s="126"/>
      <c r="H41" s="163" t="s">
        <v>61</v>
      </c>
      <c r="I41" s="164" t="s">
        <v>61</v>
      </c>
    </row>
    <row r="42" spans="1:9" ht="15" x14ac:dyDescent="0.25">
      <c r="A42" s="168">
        <v>20</v>
      </c>
      <c r="B42" s="147" t="s">
        <v>14</v>
      </c>
      <c r="C42" s="157">
        <v>460000</v>
      </c>
      <c r="D42" s="132" t="s">
        <v>115</v>
      </c>
      <c r="E42" s="105">
        <f>'SEGUIMENT EXP.PLE'!G9</f>
        <v>44893</v>
      </c>
      <c r="F42" s="190">
        <v>44872</v>
      </c>
      <c r="G42" s="190">
        <v>44900</v>
      </c>
      <c r="H42" s="158"/>
      <c r="I42" s="180"/>
    </row>
    <row r="43" spans="1:9" ht="15.75" thickBot="1" x14ac:dyDescent="0.3">
      <c r="A43" s="201"/>
      <c r="B43" s="106" t="s">
        <v>16</v>
      </c>
      <c r="C43" s="159"/>
      <c r="D43" s="155"/>
      <c r="E43" s="154"/>
      <c r="F43" s="154"/>
      <c r="G43" s="154"/>
      <c r="H43" s="160"/>
      <c r="I43" s="169"/>
    </row>
    <row r="44" spans="1:9" ht="15.75" thickBot="1" x14ac:dyDescent="0.3">
      <c r="A44" s="181">
        <v>21</v>
      </c>
      <c r="B44" s="42" t="s">
        <v>10</v>
      </c>
      <c r="C44" s="43">
        <v>99893.88</v>
      </c>
      <c r="D44" s="182" t="s">
        <v>117</v>
      </c>
      <c r="E44" s="38"/>
      <c r="F44" s="38" t="s">
        <v>12</v>
      </c>
      <c r="G44" s="38" t="s">
        <v>12</v>
      </c>
      <c r="H44" s="183"/>
      <c r="I44" s="184"/>
    </row>
    <row r="45" spans="1:9" ht="15.75" thickBot="1" x14ac:dyDescent="0.3">
      <c r="A45" s="153">
        <v>22</v>
      </c>
      <c r="B45" s="24" t="s">
        <v>10</v>
      </c>
      <c r="C45" s="84">
        <v>30227.05</v>
      </c>
      <c r="D45" s="182" t="s">
        <v>118</v>
      </c>
      <c r="E45" s="69"/>
      <c r="F45" s="25" t="s">
        <v>12</v>
      </c>
      <c r="G45" s="26" t="s">
        <v>12</v>
      </c>
      <c r="H45" s="150"/>
      <c r="I45" s="151"/>
    </row>
    <row r="46" spans="1:9" ht="15" x14ac:dyDescent="0.25">
      <c r="A46" s="148"/>
      <c r="B46" s="104"/>
      <c r="C46" s="161"/>
      <c r="D46" s="162"/>
      <c r="E46" s="126"/>
      <c r="F46" s="126"/>
      <c r="G46" s="126"/>
      <c r="H46" s="170" t="s">
        <v>61</v>
      </c>
      <c r="I46" s="164" t="s">
        <v>61</v>
      </c>
    </row>
    <row r="47" spans="1:9" ht="15.75" thickBot="1" x14ac:dyDescent="0.3">
      <c r="A47" s="168">
        <v>23</v>
      </c>
      <c r="B47" s="147" t="s">
        <v>14</v>
      </c>
      <c r="C47" s="159">
        <v>886093.36</v>
      </c>
      <c r="D47" s="167" t="s">
        <v>116</v>
      </c>
      <c r="E47" s="105">
        <f>'SEGUIMENT EXP.PLE'!G10</f>
        <v>44917</v>
      </c>
      <c r="F47" s="190">
        <v>44894</v>
      </c>
      <c r="G47" s="190">
        <v>44924</v>
      </c>
      <c r="H47" s="185"/>
      <c r="I47" s="169"/>
    </row>
    <row r="48" spans="1:9" ht="15.75" thickBot="1" x14ac:dyDescent="0.3">
      <c r="A48" s="186">
        <v>24</v>
      </c>
      <c r="B48" s="62" t="s">
        <v>13</v>
      </c>
      <c r="C48" s="187">
        <v>1400652.16</v>
      </c>
      <c r="D48" s="156" t="s">
        <v>119</v>
      </c>
      <c r="E48" s="76"/>
      <c r="F48" s="76" t="s">
        <v>12</v>
      </c>
      <c r="G48" s="76" t="s">
        <v>12</v>
      </c>
      <c r="H48" s="87"/>
      <c r="I48" s="88"/>
    </row>
    <row r="49" spans="1:9" ht="15.75" thickBot="1" x14ac:dyDescent="0.3">
      <c r="A49" s="186">
        <v>25</v>
      </c>
      <c r="B49" s="62" t="s">
        <v>10</v>
      </c>
      <c r="C49" s="187">
        <v>249606.54</v>
      </c>
      <c r="D49" s="156" t="s">
        <v>120</v>
      </c>
      <c r="E49" s="76"/>
      <c r="F49" s="76" t="s">
        <v>12</v>
      </c>
      <c r="G49" s="76" t="s">
        <v>12</v>
      </c>
      <c r="H49" s="87"/>
      <c r="I49" s="88"/>
    </row>
    <row r="50" spans="1:9" ht="15.75" thickBot="1" x14ac:dyDescent="0.3">
      <c r="A50" s="181">
        <v>26</v>
      </c>
      <c r="B50" s="42" t="s">
        <v>13</v>
      </c>
      <c r="C50" s="43">
        <v>152000</v>
      </c>
      <c r="D50" s="182" t="s">
        <v>121</v>
      </c>
      <c r="E50" s="38"/>
      <c r="F50" s="38" t="s">
        <v>12</v>
      </c>
      <c r="G50" s="38" t="s">
        <v>12</v>
      </c>
      <c r="H50" s="183"/>
      <c r="I50" s="184"/>
    </row>
  </sheetData>
  <sheetProtection selectLockedCells="1" selectUnlockedCells="1"/>
  <mergeCells count="18">
    <mergeCell ref="D25:D26"/>
    <mergeCell ref="D23:D24"/>
    <mergeCell ref="B25:B26"/>
    <mergeCell ref="F7:G7"/>
    <mergeCell ref="D31:D32"/>
    <mergeCell ref="B31:B32"/>
    <mergeCell ref="A16:A17"/>
    <mergeCell ref="B16:B17"/>
    <mergeCell ref="D16:D17"/>
    <mergeCell ref="D21:D22"/>
    <mergeCell ref="B21:B22"/>
    <mergeCell ref="A21:A22"/>
    <mergeCell ref="C21:C22"/>
    <mergeCell ref="A29:A30"/>
    <mergeCell ref="A31:A32"/>
    <mergeCell ref="A23:A24"/>
    <mergeCell ref="B23:B24"/>
    <mergeCell ref="C23:C24"/>
  </mergeCells>
  <pageMargins left="0.74791666666666667" right="0.1701388888888889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2" workbookViewId="0">
      <selection activeCell="F10" sqref="F10"/>
    </sheetView>
  </sheetViews>
  <sheetFormatPr baseColWidth="10" defaultColWidth="11" defaultRowHeight="12.75" x14ac:dyDescent="0.2"/>
  <cols>
    <col min="1" max="1" width="7.85546875" customWidth="1"/>
    <col min="2" max="2" width="12.28515625" customWidth="1"/>
    <col min="3" max="3" width="14.140625" customWidth="1"/>
    <col min="4" max="4" width="13.5703125" customWidth="1"/>
    <col min="5" max="5" width="19.28515625" bestFit="1" customWidth="1"/>
    <col min="6" max="6" width="20" bestFit="1" customWidth="1"/>
    <col min="7" max="7" width="22.42578125" customWidth="1"/>
    <col min="8" max="8" width="21" bestFit="1" customWidth="1"/>
    <col min="9" max="9" width="19.140625" customWidth="1"/>
    <col min="10" max="10" width="12.85546875" customWidth="1"/>
    <col min="11" max="11" width="20.28515625" customWidth="1"/>
    <col min="12" max="12" width="15.42578125" customWidth="1"/>
    <col min="15" max="15" width="15.5703125" customWidth="1"/>
  </cols>
  <sheetData>
    <row r="1" spans="1:25" ht="20.100000000000001" hidden="1" customHeight="1" thickBot="1" x14ac:dyDescent="0.25">
      <c r="A1" s="129" t="s">
        <v>84</v>
      </c>
      <c r="B1" s="117" t="s">
        <v>35</v>
      </c>
      <c r="C1" s="118" t="s">
        <v>36</v>
      </c>
      <c r="D1" s="118" t="s">
        <v>95</v>
      </c>
      <c r="E1" s="118" t="s">
        <v>37</v>
      </c>
      <c r="F1" s="118" t="s">
        <v>38</v>
      </c>
      <c r="G1" s="118" t="s">
        <v>39</v>
      </c>
      <c r="H1" s="118" t="s">
        <v>40</v>
      </c>
      <c r="I1" s="118" t="s">
        <v>60</v>
      </c>
      <c r="J1" s="118" t="s">
        <v>41</v>
      </c>
      <c r="K1" s="118" t="s">
        <v>42</v>
      </c>
      <c r="L1" s="118" t="s">
        <v>79</v>
      </c>
      <c r="M1" s="118" t="s">
        <v>43</v>
      </c>
      <c r="N1" s="119" t="s">
        <v>44</v>
      </c>
      <c r="O1" s="118" t="s">
        <v>71</v>
      </c>
    </row>
    <row r="2" spans="1:25" ht="20.100000000000001" customHeight="1" x14ac:dyDescent="0.2">
      <c r="A2" s="120" t="s">
        <v>86</v>
      </c>
      <c r="B2" s="120" t="s">
        <v>87</v>
      </c>
      <c r="C2" s="120" t="s">
        <v>72</v>
      </c>
      <c r="D2" s="120" t="s">
        <v>96</v>
      </c>
      <c r="E2" s="120" t="s">
        <v>31</v>
      </c>
      <c r="F2" s="120" t="s">
        <v>27</v>
      </c>
      <c r="G2" s="120" t="s">
        <v>28</v>
      </c>
      <c r="H2" s="120" t="s">
        <v>29</v>
      </c>
      <c r="I2" s="120" t="s">
        <v>69</v>
      </c>
      <c r="J2" s="120" t="s">
        <v>30</v>
      </c>
      <c r="K2" s="120" t="s">
        <v>32</v>
      </c>
      <c r="L2" s="120" t="s">
        <v>80</v>
      </c>
      <c r="M2" s="120" t="s">
        <v>33</v>
      </c>
      <c r="N2" s="120" t="s">
        <v>34</v>
      </c>
      <c r="O2" s="120" t="s">
        <v>70</v>
      </c>
      <c r="Q2" s="56"/>
    </row>
    <row r="3" spans="1:25" ht="20.100000000000001" customHeight="1" thickBot="1" x14ac:dyDescent="0.3">
      <c r="A3" s="130" t="s">
        <v>25</v>
      </c>
      <c r="B3" s="56">
        <v>44651</v>
      </c>
      <c r="C3" s="57" t="s">
        <v>45</v>
      </c>
      <c r="D3" s="135"/>
      <c r="E3" s="56">
        <v>44652</v>
      </c>
      <c r="F3" s="73">
        <v>44658</v>
      </c>
      <c r="G3" s="72">
        <f>+WORKDAY($F3,15,'DIES LABORABLES'!A2:A15)</f>
        <v>44683</v>
      </c>
      <c r="H3" s="56">
        <v>44684</v>
      </c>
      <c r="I3" s="56">
        <v>44684</v>
      </c>
      <c r="J3" s="56">
        <v>44690</v>
      </c>
      <c r="K3" s="73">
        <v>44693</v>
      </c>
      <c r="L3" s="124" t="s">
        <v>15</v>
      </c>
      <c r="M3" s="131">
        <v>44700</v>
      </c>
      <c r="N3" s="123" t="s">
        <v>81</v>
      </c>
      <c r="O3" t="s">
        <v>73</v>
      </c>
      <c r="P3" s="225" t="s">
        <v>78</v>
      </c>
      <c r="Q3" s="225"/>
      <c r="R3" s="225"/>
      <c r="X3" s="56"/>
    </row>
    <row r="4" spans="1:25" ht="20.100000000000001" customHeight="1" thickTop="1" x14ac:dyDescent="0.2">
      <c r="A4" s="130" t="s">
        <v>58</v>
      </c>
      <c r="B4" s="56">
        <v>44679</v>
      </c>
      <c r="C4" t="s">
        <v>59</v>
      </c>
      <c r="D4" s="135"/>
      <c r="E4" s="56">
        <v>44683</v>
      </c>
      <c r="F4" s="73">
        <v>44686</v>
      </c>
      <c r="G4" s="72">
        <f>+WORKDAY($F4,15,'DIES LABORABLES'!$A$3:$A$16)</f>
        <v>44707</v>
      </c>
      <c r="H4" s="56">
        <v>44711</v>
      </c>
      <c r="I4" s="56">
        <v>44713</v>
      </c>
      <c r="J4" s="56">
        <v>44713</v>
      </c>
      <c r="K4" s="73">
        <v>44720</v>
      </c>
      <c r="L4" s="124" t="s">
        <v>15</v>
      </c>
      <c r="M4" s="131">
        <v>44729</v>
      </c>
      <c r="N4" s="123" t="s">
        <v>81</v>
      </c>
      <c r="O4" t="s">
        <v>74</v>
      </c>
      <c r="Q4" s="56"/>
    </row>
    <row r="5" spans="1:25" ht="20.100000000000001" customHeight="1" x14ac:dyDescent="0.2">
      <c r="A5" s="130" t="s">
        <v>62</v>
      </c>
      <c r="B5" s="56">
        <v>44707</v>
      </c>
      <c r="C5" t="s">
        <v>64</v>
      </c>
      <c r="D5" s="135"/>
      <c r="E5" s="56">
        <v>44712</v>
      </c>
      <c r="F5" s="73">
        <v>44719</v>
      </c>
      <c r="G5" s="72">
        <f>+WORKDAY($F5,15,'DIES LABORABLES'!$A$3:$A$16)</f>
        <v>44741</v>
      </c>
      <c r="H5" s="125">
        <v>44742</v>
      </c>
      <c r="I5" s="56">
        <v>44743</v>
      </c>
      <c r="J5" s="125">
        <v>44749</v>
      </c>
      <c r="K5" s="73">
        <v>44755</v>
      </c>
      <c r="L5" s="124" t="s">
        <v>15</v>
      </c>
      <c r="M5" s="131">
        <v>44770</v>
      </c>
      <c r="N5" s="123" t="s">
        <v>81</v>
      </c>
      <c r="O5" t="s">
        <v>75</v>
      </c>
      <c r="Q5" s="56"/>
      <c r="X5" s="56"/>
      <c r="Y5" s="58"/>
    </row>
    <row r="6" spans="1:25" ht="20.100000000000001" customHeight="1" x14ac:dyDescent="0.2">
      <c r="A6" s="135"/>
      <c r="B6" s="56">
        <v>44719</v>
      </c>
      <c r="C6" t="s">
        <v>77</v>
      </c>
      <c r="D6" s="135"/>
      <c r="E6" s="56">
        <v>44719</v>
      </c>
      <c r="F6" s="73">
        <v>44722</v>
      </c>
      <c r="G6" s="72">
        <f>+WORKDAY($F6,15,'DIES LABORABLES'!$A$3:$A$16)</f>
        <v>44746</v>
      </c>
      <c r="H6" s="125">
        <v>44747</v>
      </c>
      <c r="I6" s="125">
        <v>44747</v>
      </c>
      <c r="J6" s="133" t="s">
        <v>12</v>
      </c>
      <c r="K6" s="134"/>
      <c r="L6" s="134"/>
      <c r="M6" s="133"/>
      <c r="N6" s="133"/>
      <c r="O6" t="s">
        <v>76</v>
      </c>
      <c r="Q6" s="56"/>
    </row>
    <row r="7" spans="1:25" ht="20.100000000000001" customHeight="1" x14ac:dyDescent="0.2">
      <c r="A7" s="130" t="s">
        <v>83</v>
      </c>
      <c r="B7" s="56">
        <v>44740</v>
      </c>
      <c r="C7" s="57" t="s">
        <v>82</v>
      </c>
      <c r="D7" s="135"/>
      <c r="E7" s="128">
        <v>44748</v>
      </c>
      <c r="F7" s="73">
        <v>44753</v>
      </c>
      <c r="G7" s="72">
        <f>+WORKDAY($F7,15,'DIES LABORABLES'!$A$3:$A$16)</f>
        <v>44774</v>
      </c>
      <c r="H7" s="125">
        <v>44777</v>
      </c>
      <c r="I7" s="125">
        <v>44777</v>
      </c>
      <c r="J7" s="125">
        <v>44782</v>
      </c>
      <c r="K7" s="73">
        <v>41133</v>
      </c>
      <c r="L7" s="124" t="s">
        <v>15</v>
      </c>
      <c r="M7" s="138"/>
      <c r="N7" s="123" t="s">
        <v>81</v>
      </c>
      <c r="O7" s="57" t="s">
        <v>85</v>
      </c>
      <c r="Q7" s="56"/>
    </row>
    <row r="8" spans="1:25" ht="20.100000000000001" customHeight="1" x14ac:dyDescent="0.2">
      <c r="A8" t="s">
        <v>89</v>
      </c>
      <c r="B8" s="56">
        <v>44763</v>
      </c>
      <c r="C8" t="s">
        <v>90</v>
      </c>
      <c r="D8" s="135"/>
      <c r="E8" s="56">
        <v>44777</v>
      </c>
      <c r="F8" s="73">
        <v>44783</v>
      </c>
      <c r="G8" s="72">
        <f>+WORKDAY($F8,15,'DIES LABORABLES'!$A$3:$A$16)</f>
        <v>44805</v>
      </c>
      <c r="H8" s="125">
        <v>44810</v>
      </c>
      <c r="I8" s="125">
        <v>44811</v>
      </c>
      <c r="J8" s="125">
        <v>44819</v>
      </c>
      <c r="K8" s="73">
        <v>44825</v>
      </c>
      <c r="L8" s="124" t="s">
        <v>15</v>
      </c>
      <c r="M8" s="138"/>
      <c r="N8" s="123" t="s">
        <v>81</v>
      </c>
      <c r="O8" t="s">
        <v>92</v>
      </c>
      <c r="Q8" s="56"/>
    </row>
    <row r="9" spans="1:25" ht="20.100000000000001" customHeight="1" x14ac:dyDescent="0.2">
      <c r="A9" t="s">
        <v>93</v>
      </c>
      <c r="B9" s="56">
        <v>44861</v>
      </c>
      <c r="C9" t="s">
        <v>94</v>
      </c>
      <c r="D9" s="56">
        <v>44868</v>
      </c>
      <c r="E9" s="56">
        <v>44865</v>
      </c>
      <c r="F9" s="136">
        <v>44872</v>
      </c>
      <c r="G9" s="72">
        <f>+WORKDAY($F9,15,'DIES LABORABLES'!$A$3:$A$16)</f>
        <v>44893</v>
      </c>
      <c r="H9" s="125">
        <v>44894</v>
      </c>
      <c r="I9" s="137">
        <v>44894</v>
      </c>
      <c r="J9" s="137">
        <v>44894</v>
      </c>
      <c r="K9" s="73">
        <v>44900</v>
      </c>
      <c r="L9" s="138"/>
      <c r="M9" s="138"/>
      <c r="N9" s="123" t="s">
        <v>81</v>
      </c>
      <c r="O9" t="s">
        <v>101</v>
      </c>
      <c r="Q9" s="56"/>
    </row>
    <row r="10" spans="1:25" ht="20.100000000000001" customHeight="1" x14ac:dyDescent="0.2">
      <c r="A10" t="s">
        <v>97</v>
      </c>
      <c r="B10" s="56">
        <v>44889</v>
      </c>
      <c r="C10" t="s">
        <v>98</v>
      </c>
      <c r="D10" s="56">
        <v>44893</v>
      </c>
      <c r="E10" s="125">
        <v>44890</v>
      </c>
      <c r="F10" s="73">
        <v>44894</v>
      </c>
      <c r="G10" s="72">
        <f>+WORKDAY($F10,15,'DIES LABORABLES'!$A$3:$A$16)</f>
        <v>44917</v>
      </c>
      <c r="H10" s="56">
        <v>44918</v>
      </c>
      <c r="I10" s="56">
        <v>44918</v>
      </c>
      <c r="J10" s="56">
        <v>44918</v>
      </c>
      <c r="K10" s="140">
        <v>44924</v>
      </c>
      <c r="O10" t="s">
        <v>102</v>
      </c>
      <c r="Q10" s="56"/>
    </row>
    <row r="11" spans="1:25" ht="20.100000000000001" customHeight="1" x14ac:dyDescent="0.2">
      <c r="A11" t="s">
        <v>100</v>
      </c>
      <c r="B11" s="56">
        <v>44889</v>
      </c>
      <c r="C11" t="s">
        <v>99</v>
      </c>
      <c r="D11" s="56">
        <v>44893</v>
      </c>
      <c r="E11" s="125">
        <v>44890</v>
      </c>
      <c r="F11" s="73">
        <v>44896</v>
      </c>
      <c r="G11" s="72">
        <f>+WORKDAY($F11,15,'DIES LABORABLES'!$A$3:$A$16)</f>
        <v>44922</v>
      </c>
      <c r="H11" s="125">
        <v>44923</v>
      </c>
      <c r="I11" s="139">
        <v>44923</v>
      </c>
      <c r="J11" s="139">
        <v>44923</v>
      </c>
      <c r="O11" t="s">
        <v>103</v>
      </c>
      <c r="Q11" s="56"/>
    </row>
    <row r="12" spans="1:25" ht="20.100000000000001" customHeight="1" x14ac:dyDescent="0.2">
      <c r="Q12" s="56"/>
    </row>
    <row r="13" spans="1:25" ht="20.100000000000001" customHeight="1" x14ac:dyDescent="0.2">
      <c r="Q13" s="56"/>
    </row>
    <row r="14" spans="1:25" ht="20.100000000000001" customHeight="1" x14ac:dyDescent="0.2">
      <c r="Q14" s="56"/>
    </row>
    <row r="15" spans="1:25" ht="20.100000000000001" customHeight="1" x14ac:dyDescent="0.2">
      <c r="Q15" s="56"/>
    </row>
    <row r="16" spans="1:25" ht="20.100000000000001" customHeight="1" x14ac:dyDescent="0.2">
      <c r="Q16" s="56"/>
    </row>
    <row r="17" spans="13:17" ht="20.100000000000001" customHeight="1" x14ac:dyDescent="0.2">
      <c r="Q17" s="56"/>
    </row>
    <row r="18" spans="13:17" ht="20.100000000000001" customHeight="1" x14ac:dyDescent="0.2">
      <c r="Q18" s="56"/>
    </row>
    <row r="19" spans="13:17" ht="20.100000000000001" customHeight="1" x14ac:dyDescent="0.2">
      <c r="Q19" s="58"/>
    </row>
    <row r="20" spans="13:17" ht="20.100000000000001" customHeight="1" x14ac:dyDescent="0.2">
      <c r="Q20" s="56"/>
    </row>
    <row r="21" spans="13:17" x14ac:dyDescent="0.2">
      <c r="Q21" s="56"/>
    </row>
    <row r="22" spans="13:17" x14ac:dyDescent="0.2">
      <c r="M22" s="56"/>
    </row>
    <row r="23" spans="13:17" x14ac:dyDescent="0.2">
      <c r="M23" s="56"/>
    </row>
    <row r="24" spans="13:17" x14ac:dyDescent="0.2">
      <c r="M24" s="56"/>
    </row>
  </sheetData>
  <sheetProtection selectLockedCells="1" selectUnlockedCells="1"/>
  <mergeCells count="1">
    <mergeCell ref="P3:R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7" sqref="E37"/>
    </sheetView>
  </sheetViews>
  <sheetFormatPr baseColWidth="10" defaultColWidth="11" defaultRowHeight="12.75" x14ac:dyDescent="0.2"/>
  <sheetData>
    <row r="1" spans="1:9" x14ac:dyDescent="0.2">
      <c r="A1" s="56" t="s">
        <v>46</v>
      </c>
    </row>
    <row r="2" spans="1:9" x14ac:dyDescent="0.2">
      <c r="A2" s="56">
        <v>44562</v>
      </c>
      <c r="B2">
        <f t="shared" ref="B2:B15" si="0">+WEEKDAY(A2,2)</f>
        <v>6</v>
      </c>
      <c r="C2" t="str">
        <f t="shared" ref="C2:C15" si="1">+VLOOKUP(B2,$B$24:$C$30,2,0)</f>
        <v>Dissabte</v>
      </c>
      <c r="F2" t="s">
        <v>47</v>
      </c>
      <c r="H2" s="56">
        <v>44658</v>
      </c>
    </row>
    <row r="3" spans="1:9" x14ac:dyDescent="0.2">
      <c r="A3" s="56">
        <v>44567</v>
      </c>
      <c r="B3">
        <f t="shared" si="0"/>
        <v>4</v>
      </c>
      <c r="C3" t="str">
        <f t="shared" si="1"/>
        <v>Dijous</v>
      </c>
    </row>
    <row r="4" spans="1:9" x14ac:dyDescent="0.2">
      <c r="A4" s="56">
        <v>44666</v>
      </c>
      <c r="B4">
        <f t="shared" si="0"/>
        <v>5</v>
      </c>
      <c r="C4" t="str">
        <f t="shared" si="1"/>
        <v>divendres</v>
      </c>
      <c r="F4" t="s">
        <v>48</v>
      </c>
      <c r="H4" s="56">
        <f>+WORKDAY(H2,15,$A$2:$A$15)</f>
        <v>44683</v>
      </c>
      <c r="I4" s="58">
        <f>+NETWORKDAYS.INTL(H2,H4,1,$A$2:$A$15)</f>
        <v>16</v>
      </c>
    </row>
    <row r="5" spans="1:9" x14ac:dyDescent="0.2">
      <c r="A5" s="56">
        <v>44669</v>
      </c>
      <c r="B5">
        <f t="shared" si="0"/>
        <v>1</v>
      </c>
      <c r="C5" t="str">
        <f t="shared" si="1"/>
        <v>Dilluns</v>
      </c>
    </row>
    <row r="6" spans="1:9" ht="15" x14ac:dyDescent="0.25">
      <c r="A6" s="56">
        <v>44682</v>
      </c>
      <c r="B6">
        <f t="shared" si="0"/>
        <v>7</v>
      </c>
      <c r="C6" s="59" t="str">
        <f t="shared" si="1"/>
        <v>Diumenge</v>
      </c>
    </row>
    <row r="7" spans="1:9" x14ac:dyDescent="0.2">
      <c r="A7" s="56">
        <v>44736</v>
      </c>
      <c r="B7">
        <f t="shared" si="0"/>
        <v>5</v>
      </c>
      <c r="C7" t="str">
        <f t="shared" si="1"/>
        <v>divendres</v>
      </c>
    </row>
    <row r="8" spans="1:9" x14ac:dyDescent="0.2">
      <c r="A8" s="56">
        <v>44788</v>
      </c>
      <c r="B8">
        <f t="shared" si="0"/>
        <v>1</v>
      </c>
      <c r="C8" t="str">
        <f t="shared" si="1"/>
        <v>Dilluns</v>
      </c>
    </row>
    <row r="9" spans="1:9" ht="15" x14ac:dyDescent="0.25">
      <c r="A9" s="56">
        <v>44815</v>
      </c>
      <c r="B9">
        <f t="shared" si="0"/>
        <v>7</v>
      </c>
      <c r="C9" s="59" t="str">
        <f t="shared" si="1"/>
        <v>Diumenge</v>
      </c>
    </row>
    <row r="10" spans="1:9" x14ac:dyDescent="0.2">
      <c r="A10" s="56">
        <v>44846</v>
      </c>
      <c r="B10">
        <f t="shared" si="0"/>
        <v>3</v>
      </c>
      <c r="C10" t="str">
        <f t="shared" si="1"/>
        <v>Dimecres</v>
      </c>
    </row>
    <row r="11" spans="1:9" x14ac:dyDescent="0.2">
      <c r="A11" s="56">
        <v>44866</v>
      </c>
      <c r="B11">
        <f t="shared" si="0"/>
        <v>2</v>
      </c>
      <c r="C11" t="str">
        <f t="shared" si="1"/>
        <v>Dimarts</v>
      </c>
    </row>
    <row r="12" spans="1:9" x14ac:dyDescent="0.2">
      <c r="A12" s="56">
        <v>44901</v>
      </c>
      <c r="B12">
        <f t="shared" si="0"/>
        <v>2</v>
      </c>
      <c r="C12" t="str">
        <f t="shared" si="1"/>
        <v>Dimarts</v>
      </c>
    </row>
    <row r="13" spans="1:9" x14ac:dyDescent="0.2">
      <c r="A13" s="56">
        <v>44903</v>
      </c>
      <c r="B13">
        <f t="shared" si="0"/>
        <v>4</v>
      </c>
      <c r="C13" t="str">
        <f t="shared" si="1"/>
        <v>Dijous</v>
      </c>
    </row>
    <row r="14" spans="1:9" ht="15" x14ac:dyDescent="0.25">
      <c r="A14" s="56">
        <v>44920</v>
      </c>
      <c r="B14">
        <f t="shared" si="0"/>
        <v>7</v>
      </c>
      <c r="C14" s="59" t="str">
        <f t="shared" si="1"/>
        <v>Diumenge</v>
      </c>
    </row>
    <row r="15" spans="1:9" x14ac:dyDescent="0.2">
      <c r="A15" s="56">
        <v>44921</v>
      </c>
      <c r="B15">
        <f t="shared" si="0"/>
        <v>1</v>
      </c>
      <c r="C15" t="str">
        <f t="shared" si="1"/>
        <v>Dilluns</v>
      </c>
    </row>
    <row r="16" spans="1:9" x14ac:dyDescent="0.2">
      <c r="A16" s="58">
        <f>+COUNT(A2:A15)</f>
        <v>14</v>
      </c>
    </row>
    <row r="17" spans="1:3" x14ac:dyDescent="0.2">
      <c r="A17" s="56"/>
    </row>
    <row r="18" spans="1:3" x14ac:dyDescent="0.2">
      <c r="A18" s="56"/>
    </row>
    <row r="19" spans="1:3" x14ac:dyDescent="0.2">
      <c r="A19" s="56"/>
    </row>
    <row r="20" spans="1:3" x14ac:dyDescent="0.2">
      <c r="A20" s="56"/>
    </row>
    <row r="21" spans="1:3" x14ac:dyDescent="0.2">
      <c r="A21" s="56"/>
    </row>
    <row r="24" spans="1:3" x14ac:dyDescent="0.2">
      <c r="B24">
        <v>1</v>
      </c>
      <c r="C24" t="s">
        <v>49</v>
      </c>
    </row>
    <row r="25" spans="1:3" x14ac:dyDescent="0.2">
      <c r="B25">
        <v>2</v>
      </c>
      <c r="C25" t="s">
        <v>50</v>
      </c>
    </row>
    <row r="26" spans="1:3" x14ac:dyDescent="0.2">
      <c r="B26">
        <v>3</v>
      </c>
      <c r="C26" t="s">
        <v>51</v>
      </c>
    </row>
    <row r="27" spans="1:3" x14ac:dyDescent="0.2">
      <c r="B27">
        <v>4</v>
      </c>
      <c r="C27" t="s">
        <v>52</v>
      </c>
    </row>
    <row r="28" spans="1:3" x14ac:dyDescent="0.2">
      <c r="B28">
        <v>5</v>
      </c>
      <c r="C28" t="s">
        <v>53</v>
      </c>
    </row>
    <row r="29" spans="1:3" x14ac:dyDescent="0.2">
      <c r="B29">
        <v>6</v>
      </c>
      <c r="C29" t="s">
        <v>54</v>
      </c>
    </row>
    <row r="30" spans="1:3" x14ac:dyDescent="0.2">
      <c r="B30">
        <v>7</v>
      </c>
      <c r="C30" t="s">
        <v>55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RELACIO MOD.CREDITS</vt:lpstr>
      <vt:lpstr>SEGUIMENT EXP.PLE</vt:lpstr>
      <vt:lpstr>DIES LABORABLES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Marin Raulet</dc:creator>
  <cp:lastModifiedBy>Maria Eugenia Abarca Martinez</cp:lastModifiedBy>
  <dcterms:created xsi:type="dcterms:W3CDTF">2020-07-01T09:01:52Z</dcterms:created>
  <dcterms:modified xsi:type="dcterms:W3CDTF">2023-01-18T11:39:28Z</dcterms:modified>
</cp:coreProperties>
</file>