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O:\DADES\8. Comunicacions Sector Públic i Enquestes\TRANSPARÈNCIA\2026\"/>
    </mc:Choice>
  </mc:AlternateContent>
  <xr:revisionPtr revIDLastSave="0" documentId="8_{BAD1D965-52D7-46EF-9072-C7CA43346AD0}" xr6:coauthVersionLast="47" xr6:coauthVersionMax="47" xr10:uidLastSave="{00000000-0000-0000-0000-000000000000}"/>
  <bookViews>
    <workbookView xWindow="-120" yWindow="-120" windowWidth="29040" windowHeight="15720" xr2:uid="{1122CF26-D286-4E22-ABF6-FC6EA60A53F2}"/>
  </bookViews>
  <sheets>
    <sheet name="TR_PiG" sheetId="1" r:id="rId1"/>
  </sheets>
  <externalReferences>
    <externalReference r:id="rId2"/>
  </externalReferences>
  <definedNames>
    <definedName name="_3Àrea_d_impressió" localSheetId="0">TR_PiG!$A$1:$F$58</definedName>
    <definedName name="AS2DocOpenMode" hidden="1">"AS2DocumentEdit"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45" i="1" l="1"/>
  <c r="E45" i="1"/>
  <c r="F44" i="1"/>
  <c r="E44" i="1"/>
  <c r="F43" i="1"/>
  <c r="E43" i="1"/>
  <c r="F41" i="1"/>
  <c r="E41" i="1"/>
  <c r="F40" i="1"/>
  <c r="F39" i="1" s="1"/>
  <c r="E40" i="1"/>
  <c r="E39" i="1" s="1"/>
  <c r="F36" i="1"/>
  <c r="F34" i="1" s="1"/>
  <c r="E36" i="1"/>
  <c r="E34" i="1" s="1"/>
  <c r="F35" i="1"/>
  <c r="E35" i="1"/>
  <c r="F33" i="1"/>
  <c r="F32" i="1" s="1"/>
  <c r="E33" i="1"/>
  <c r="E32" i="1" s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F20" i="1" s="1"/>
  <c r="E21" i="1"/>
  <c r="E20" i="1" s="1"/>
  <c r="F18" i="1"/>
  <c r="E18" i="1"/>
  <c r="F17" i="1"/>
  <c r="F16" i="1" s="1"/>
  <c r="E17" i="1"/>
  <c r="E16" i="1" s="1"/>
  <c r="F15" i="1"/>
  <c r="E15" i="1"/>
  <c r="F14" i="1"/>
  <c r="E14" i="1"/>
  <c r="F13" i="1"/>
  <c r="E13" i="1"/>
  <c r="F12" i="1"/>
  <c r="E12" i="1"/>
  <c r="F11" i="1"/>
  <c r="F37" i="1" s="1"/>
  <c r="E11" i="1"/>
  <c r="E37" i="1" s="1"/>
  <c r="F8" i="1"/>
  <c r="E8" i="1"/>
  <c r="E48" i="1" l="1"/>
  <c r="E49" i="1" s="1"/>
  <c r="E51" i="1" s="1"/>
  <c r="E55" i="1" s="1"/>
  <c r="F48" i="1"/>
  <c r="F49" i="1" s="1"/>
  <c r="F51" i="1" s="1"/>
  <c r="F55" i="1" s="1"/>
</calcChain>
</file>

<file path=xl/sharedStrings.xml><?xml version="1.0" encoding="utf-8"?>
<sst xmlns="http://schemas.openxmlformats.org/spreadsheetml/2006/main" count="88" uniqueCount="68">
  <si>
    <t>XARXA AUDIOVISUAL LOCAL, SL</t>
  </si>
  <si>
    <t>COMPTE DE PÈRDUES I GUANYS A 31/03/2026</t>
  </si>
  <si>
    <t>(Euros)</t>
  </si>
  <si>
    <t>A)</t>
  </si>
  <si>
    <t>OPERACIONS CONTINUADES</t>
  </si>
  <si>
    <t>1.</t>
  </si>
  <si>
    <t>Ingressos per les activitats</t>
  </si>
  <si>
    <t>a)</t>
  </si>
  <si>
    <t>Vendes</t>
  </si>
  <si>
    <t>b)</t>
  </si>
  <si>
    <t>Prestació de serveis</t>
  </si>
  <si>
    <t>4.</t>
  </si>
  <si>
    <t>Aprovisionaments</t>
  </si>
  <si>
    <t>c)</t>
  </si>
  <si>
    <t>Treballs realitzats per altres empreses</t>
  </si>
  <si>
    <t>5.</t>
  </si>
  <si>
    <t>Altres ingressos d'explotació</t>
  </si>
  <si>
    <t>Ingressos accessoris i altres de gestió corrent</t>
  </si>
  <si>
    <t>Subvencions d'explotació incorporades al resultat de l'exercici</t>
  </si>
  <si>
    <t>Ajustos provinents del criteri IVA (AEAT)</t>
  </si>
  <si>
    <t>-</t>
  </si>
  <si>
    <t>6.</t>
  </si>
  <si>
    <t>Despeses de personal</t>
  </si>
  <si>
    <t>Sous, salaris i assimilats</t>
  </si>
  <si>
    <t>Càrregues socials</t>
  </si>
  <si>
    <t>Provisions</t>
  </si>
  <si>
    <t>7.</t>
  </si>
  <si>
    <t>Altres despeses d'explotació</t>
  </si>
  <si>
    <t>Serveis exteriors</t>
  </si>
  <si>
    <t>Tributs</t>
  </si>
  <si>
    <t>Pèrdues, deteriorament i variació de provisions per operacions comercials</t>
  </si>
  <si>
    <t>d)</t>
  </si>
  <si>
    <t>Altres despeses de gestió corrent</t>
  </si>
  <si>
    <t>8.</t>
  </si>
  <si>
    <t>Amortització de l'immobilitzat</t>
  </si>
  <si>
    <t>9.</t>
  </si>
  <si>
    <t>Imputació de subvencions d'immobilitzat no financer i altres</t>
  </si>
  <si>
    <t>10.  Excesos de provisions</t>
  </si>
  <si>
    <t>12.</t>
  </si>
  <si>
    <t>Deteriorament i resultat per alienacions de l'immobilitzat</t>
  </si>
  <si>
    <t>Resultats per alienacions i altres</t>
  </si>
  <si>
    <t>13.</t>
  </si>
  <si>
    <t>Altres resultats</t>
  </si>
  <si>
    <t>Ingressos excepcionals</t>
  </si>
  <si>
    <t>Despeses excepcionals</t>
  </si>
  <si>
    <t>A.1)</t>
  </si>
  <si>
    <t>RESULTAT D'EXPLOTACIÓ</t>
  </si>
  <si>
    <t>Ingressos financers</t>
  </si>
  <si>
    <t>De valors negociables i de crèdits de l'actiu immobiitzat</t>
  </si>
  <si>
    <t>Despeses financeres</t>
  </si>
  <si>
    <t>Per deutes amb empreses del grup i associades</t>
  </si>
  <si>
    <t>Per deutes amb tercers</t>
  </si>
  <si>
    <t>16.</t>
  </si>
  <si>
    <t>Variació del valor raonable en instruments financers</t>
  </si>
  <si>
    <t>Cartera de negociació i altres</t>
  </si>
  <si>
    <t>15.</t>
  </si>
  <si>
    <t>Diferències de canvi</t>
  </si>
  <si>
    <t>A.2)</t>
  </si>
  <si>
    <t>RESULTAT FINANCER</t>
  </si>
  <si>
    <t>A.3)</t>
  </si>
  <si>
    <t>RESULTAT ABANS D'IMPOSTOS</t>
  </si>
  <si>
    <t>Impostos sobre beneficis</t>
  </si>
  <si>
    <t>A.4)</t>
  </si>
  <si>
    <t xml:space="preserve">RESULTAT DE L'EXERCICI PROCEDENT D'OPERACIONS </t>
  </si>
  <si>
    <t>OPERACIONS INTERROMPUDES</t>
  </si>
  <si>
    <t>Resultat de l'exercici procedent d'operacions interrompudes net d'impostos</t>
  </si>
  <si>
    <t>A.5)</t>
  </si>
  <si>
    <t xml:space="preserve">RESULTAT DE L'EXERCICI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</si>
</sst>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_);\(#,###\)"/>
    <numFmt numFmtId="165" formatCode="#,##0.00\ ;\(#,##0.00\);\-"/>
    <numFmt numFmtId="166" formatCode="#,###.00_);\(#,###.00\)"/>
  </numFmts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name val="Book Antiqua"/>
      <family val="1"/>
    </font>
    <font>
      <sz val="8"/>
      <name val="Arial"/>
      <family val="2"/>
    </font>
    <font>
      <b/>
      <u/>
      <sz val="12"/>
      <name val="Arial"/>
      <family val="2"/>
    </font>
    <font>
      <sz val="8"/>
      <name val="Book Antiqua"/>
      <family val="1"/>
    </font>
    <font>
      <b/>
      <sz val="11"/>
      <name val="Arial"/>
      <family val="2"/>
    </font>
    <font>
      <sz val="10"/>
      <name val="Times New Roman"/>
      <family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9" fillId="0" borderId="0" applyFont="0" applyFill="0" applyBorder="0" applyAlignment="0" applyProtection="0"/>
  </cellStyleXfs>
  <cellXfs count="66">
    <xf numFmtId="0" fontId="0" fillId="0" borderId="0" xfId="0"/>
    <xf numFmtId="164" fontId="2" fillId="0" borderId="0" xfId="1" applyNumberFormat="1" applyFont="1" applyAlignment="1">
      <alignment horizontal="center"/>
    </xf>
    <xf numFmtId="164" fontId="3" fillId="0" borderId="0" xfId="1" applyNumberFormat="1" applyFont="1"/>
    <xf numFmtId="164" fontId="4" fillId="0" borderId="0" xfId="1" applyNumberFormat="1" applyFont="1"/>
    <xf numFmtId="164" fontId="5" fillId="0" borderId="0" xfId="1" applyNumberFormat="1" applyFont="1" applyAlignment="1">
      <alignment horizontal="right"/>
    </xf>
    <xf numFmtId="164" fontId="6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164" fontId="5" fillId="0" borderId="0" xfId="1" applyNumberFormat="1" applyFont="1"/>
    <xf numFmtId="164" fontId="7" fillId="0" borderId="0" xfId="1" applyNumberFormat="1" applyFont="1"/>
    <xf numFmtId="164" fontId="3" fillId="0" borderId="1" xfId="1" applyNumberFormat="1" applyFont="1" applyBorder="1"/>
    <xf numFmtId="164" fontId="5" fillId="0" borderId="1" xfId="1" applyNumberFormat="1" applyFont="1" applyBorder="1" applyAlignment="1">
      <alignment horizontal="right"/>
    </xf>
    <xf numFmtId="164" fontId="5" fillId="0" borderId="1" xfId="1" applyNumberFormat="1" applyFont="1" applyBorder="1"/>
    <xf numFmtId="164" fontId="3" fillId="2" borderId="2" xfId="1" applyNumberFormat="1" applyFont="1" applyFill="1" applyBorder="1"/>
    <xf numFmtId="164" fontId="5" fillId="2" borderId="3" xfId="1" applyNumberFormat="1" applyFont="1" applyFill="1" applyBorder="1" applyAlignment="1">
      <alignment horizontal="right"/>
    </xf>
    <xf numFmtId="164" fontId="3" fillId="2" borderId="4" xfId="1" applyNumberFormat="1" applyFont="1" applyFill="1" applyBorder="1"/>
    <xf numFmtId="164" fontId="3" fillId="2" borderId="5" xfId="1" applyNumberFormat="1" applyFont="1" applyFill="1" applyBorder="1" applyAlignment="1">
      <alignment horizontal="center"/>
    </xf>
    <xf numFmtId="164" fontId="3" fillId="2" borderId="6" xfId="1" applyNumberFormat="1" applyFont="1" applyFill="1" applyBorder="1"/>
    <xf numFmtId="164" fontId="5" fillId="2" borderId="1" xfId="1" applyNumberFormat="1" applyFont="1" applyFill="1" applyBorder="1" applyAlignment="1">
      <alignment horizontal="right"/>
    </xf>
    <xf numFmtId="164" fontId="3" fillId="2" borderId="7" xfId="1" applyNumberFormat="1" applyFont="1" applyFill="1" applyBorder="1" applyAlignment="1">
      <alignment horizontal="center"/>
    </xf>
    <xf numFmtId="14" fontId="8" fillId="2" borderId="8" xfId="1" applyNumberFormat="1" applyFont="1" applyFill="1" applyBorder="1" applyAlignment="1">
      <alignment horizontal="center"/>
    </xf>
    <xf numFmtId="164" fontId="3" fillId="0" borderId="9" xfId="1" applyNumberFormat="1" applyFont="1" applyBorder="1"/>
    <xf numFmtId="165" fontId="5" fillId="0" borderId="5" xfId="1" applyNumberFormat="1" applyFont="1" applyBorder="1"/>
    <xf numFmtId="165" fontId="3" fillId="0" borderId="10" xfId="1" applyNumberFormat="1" applyFont="1" applyBorder="1"/>
    <xf numFmtId="9" fontId="5" fillId="0" borderId="0" xfId="2" applyFont="1"/>
    <xf numFmtId="4" fontId="5" fillId="0" borderId="10" xfId="1" applyNumberFormat="1" applyFont="1" applyBorder="1" applyAlignment="1">
      <alignment horizontal="right" vertical="center"/>
    </xf>
    <xf numFmtId="4" fontId="5" fillId="0" borderId="0" xfId="1" applyNumberFormat="1" applyFont="1" applyAlignment="1">
      <alignment horizontal="right" vertical="center"/>
    </xf>
    <xf numFmtId="165" fontId="5" fillId="0" borderId="10" xfId="1" applyNumberFormat="1" applyFont="1" applyBorder="1"/>
    <xf numFmtId="164" fontId="5" fillId="0" borderId="0" xfId="1" applyNumberFormat="1" applyFont="1" applyAlignment="1">
      <alignment horizontal="left"/>
    </xf>
    <xf numFmtId="165" fontId="5" fillId="0" borderId="10" xfId="1" applyNumberFormat="1" applyFont="1" applyBorder="1" applyAlignment="1">
      <alignment horizontal="center"/>
    </xf>
    <xf numFmtId="165" fontId="3" fillId="3" borderId="10" xfId="1" applyNumberFormat="1" applyFont="1" applyFill="1" applyBorder="1"/>
    <xf numFmtId="10" fontId="5" fillId="0" borderId="0" xfId="1" applyNumberFormat="1" applyFont="1"/>
    <xf numFmtId="165" fontId="5" fillId="3" borderId="10" xfId="1" applyNumberFormat="1" applyFont="1" applyFill="1" applyBorder="1"/>
    <xf numFmtId="4" fontId="10" fillId="0" borderId="0" xfId="1" applyNumberFormat="1" applyFont="1" applyAlignment="1">
      <alignment wrapText="1"/>
    </xf>
    <xf numFmtId="165" fontId="5" fillId="3" borderId="10" xfId="1" applyNumberFormat="1" applyFont="1" applyFill="1" applyBorder="1" applyAlignment="1">
      <alignment horizontal="center"/>
    </xf>
    <xf numFmtId="4" fontId="10" fillId="4" borderId="0" xfId="1" applyNumberFormat="1" applyFont="1" applyFill="1" applyAlignment="1">
      <alignment vertical="center"/>
    </xf>
    <xf numFmtId="0" fontId="10" fillId="4" borderId="0" xfId="1" applyFont="1" applyFill="1" applyAlignment="1">
      <alignment horizontal="center" vertical="center"/>
    </xf>
    <xf numFmtId="164" fontId="7" fillId="0" borderId="11" xfId="1" applyNumberFormat="1" applyFont="1" applyBorder="1"/>
    <xf numFmtId="164" fontId="3" fillId="0" borderId="0" xfId="1" applyNumberFormat="1" applyFont="1" applyAlignment="1">
      <alignment horizontal="left"/>
    </xf>
    <xf numFmtId="165" fontId="3" fillId="3" borderId="10" xfId="1" applyNumberFormat="1" applyFont="1" applyFill="1" applyBorder="1" applyAlignment="1">
      <alignment horizontal="center"/>
    </xf>
    <xf numFmtId="165" fontId="3" fillId="0" borderId="10" xfId="1" applyNumberFormat="1" applyFont="1" applyBorder="1" applyAlignment="1">
      <alignment horizontal="center"/>
    </xf>
    <xf numFmtId="165" fontId="5" fillId="3" borderId="8" xfId="1" applyNumberFormat="1" applyFont="1" applyFill="1" applyBorder="1" applyAlignment="1">
      <alignment horizontal="center"/>
    </xf>
    <xf numFmtId="165" fontId="3" fillId="5" borderId="12" xfId="1" applyNumberFormat="1" applyFont="1" applyFill="1" applyBorder="1"/>
    <xf numFmtId="165" fontId="3" fillId="3" borderId="12" xfId="1" applyNumberFormat="1" applyFont="1" applyFill="1" applyBorder="1"/>
    <xf numFmtId="164" fontId="3" fillId="2" borderId="9" xfId="1" applyNumberFormat="1" applyFont="1" applyFill="1" applyBorder="1"/>
    <xf numFmtId="164" fontId="5" fillId="2" borderId="0" xfId="1" applyNumberFormat="1" applyFont="1" applyFill="1" applyAlignment="1">
      <alignment horizontal="right"/>
    </xf>
    <xf numFmtId="164" fontId="3" fillId="2" borderId="0" xfId="1" applyNumberFormat="1" applyFont="1" applyFill="1"/>
    <xf numFmtId="165" fontId="5" fillId="2" borderId="10" xfId="1" applyNumberFormat="1" applyFont="1" applyFill="1" applyBorder="1"/>
    <xf numFmtId="4" fontId="10" fillId="0" borderId="0" xfId="1" applyNumberFormat="1" applyFont="1" applyAlignment="1">
      <alignment vertical="center" wrapText="1"/>
    </xf>
    <xf numFmtId="165" fontId="5" fillId="2" borderId="10" xfId="1" applyNumberFormat="1" applyFont="1" applyFill="1" applyBorder="1" applyAlignment="1">
      <alignment horizontal="center"/>
    </xf>
    <xf numFmtId="4" fontId="10" fillId="0" borderId="13" xfId="1" applyNumberFormat="1" applyFont="1" applyBorder="1" applyAlignment="1">
      <alignment vertical="center" wrapText="1"/>
    </xf>
    <xf numFmtId="164" fontId="5" fillId="2" borderId="0" xfId="1" applyNumberFormat="1" applyFont="1" applyFill="1"/>
    <xf numFmtId="165" fontId="5" fillId="2" borderId="8" xfId="1" applyNumberFormat="1" applyFont="1" applyFill="1" applyBorder="1" applyAlignment="1">
      <alignment horizontal="center"/>
    </xf>
    <xf numFmtId="164" fontId="3" fillId="2" borderId="7" xfId="1" applyNumberFormat="1" applyFont="1" applyFill="1" applyBorder="1"/>
    <xf numFmtId="165" fontId="3" fillId="2" borderId="8" xfId="1" applyNumberFormat="1" applyFont="1" applyFill="1" applyBorder="1" applyAlignment="1">
      <alignment horizontal="right"/>
    </xf>
    <xf numFmtId="165" fontId="3" fillId="3" borderId="0" xfId="1" applyNumberFormat="1" applyFont="1" applyFill="1" applyAlignment="1">
      <alignment horizontal="right"/>
    </xf>
    <xf numFmtId="4" fontId="10" fillId="4" borderId="0" xfId="1" applyNumberFormat="1" applyFont="1" applyFill="1" applyAlignment="1">
      <alignment horizontal="right" vertical="center" wrapText="1"/>
    </xf>
    <xf numFmtId="164" fontId="7" fillId="0" borderId="0" xfId="1" applyNumberFormat="1" applyFont="1" applyAlignment="1">
      <alignment horizontal="right"/>
    </xf>
    <xf numFmtId="165" fontId="5" fillId="3" borderId="0" xfId="1" applyNumberFormat="1" applyFont="1" applyFill="1"/>
    <xf numFmtId="0" fontId="10" fillId="4" borderId="0" xfId="1" applyFont="1" applyFill="1" applyAlignment="1">
      <alignment horizontal="center" vertical="center" wrapText="1"/>
    </xf>
    <xf numFmtId="164" fontId="5" fillId="3" borderId="0" xfId="1" applyNumberFormat="1" applyFont="1" applyFill="1" applyAlignment="1">
      <alignment horizontal="left"/>
    </xf>
    <xf numFmtId="164" fontId="5" fillId="3" borderId="0" xfId="1" applyNumberFormat="1" applyFont="1" applyFill="1" applyAlignment="1">
      <alignment horizontal="centerContinuous"/>
    </xf>
    <xf numFmtId="164" fontId="5" fillId="0" borderId="0" xfId="1" applyNumberFormat="1" applyFont="1" applyAlignment="1">
      <alignment horizontal="centerContinuous"/>
    </xf>
    <xf numFmtId="164" fontId="5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Continuous"/>
    </xf>
    <xf numFmtId="4" fontId="5" fillId="0" borderId="0" xfId="1" applyNumberFormat="1" applyFont="1" applyAlignment="1">
      <alignment horizontal="center"/>
    </xf>
    <xf numFmtId="166" fontId="5" fillId="0" borderId="0" xfId="1" applyNumberFormat="1" applyFont="1"/>
  </cellXfs>
  <cellStyles count="3">
    <cellStyle name="Normal" xfId="0" builtinId="0"/>
    <cellStyle name="Normal 2 2" xfId="1" xr:uid="{A4CAAF60-606B-4912-AC50-A4C86F961FA9}"/>
    <cellStyle name="Percentatge 2" xfId="2" xr:uid="{63ACCB5E-F471-4F2C-91EC-B6A5BCD013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MINHAP/2026/1t/Plantilla_trimestrales_2026_1(09-08-000-DP-006%20Xarxa%20Audiovisual%20Local%20S.l.)%201_t.xlsx" TargetMode="External"/><Relationship Id="rId2" Type="http://schemas.openxmlformats.org/officeDocument/2006/relationships/externalLinkPath" Target="file:///O:\DADES\8.%20Comunicacions%20Sector%20P&#250;blic%20i%20Enquestes\MINHAP\2026\1t\Plantilla_trimestrales_2026_1(09-08-000-DP-006%20Xarxa%20Audiovisual%20Local%20S.l.)%201_t.xlsx" TargetMode="External"/><Relationship Id="rId1" Type="http://schemas.openxmlformats.org/officeDocument/2006/relationships/externalLinkPath" Target="/DADES/8.%20Comunicacions%20Sector%20P&#250;blic%20i%20Enquestes/MINHAP/2026/1t/Plantilla_trimestrales_2026_1(09-08-000-DP-006%20Xarxa%20Audiovisual%20Local%20S.l.)%201_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ECUCIÓ PRESSUPOST"/>
      <sheetName val="TR_PiG"/>
      <sheetName val="TR_Balanç"/>
      <sheetName val="Formularios"/>
      <sheetName val="DADES BALANÇ"/>
      <sheetName val="DADES PIG"/>
      <sheetName val="F.0.2"/>
      <sheetName val="F.1.2.1"/>
      <sheetName val="F.1.2.2"/>
      <sheetName val="F.1.2.9"/>
      <sheetName val="F.1.2.12"/>
      <sheetName val="F.1.2.13"/>
      <sheetName val="F.1.2.14"/>
      <sheetName val="F.1.2.B1"/>
      <sheetName val="Anexo ID3"/>
      <sheetName val="Anexo ID4"/>
      <sheetName val="Anexo ID5"/>
      <sheetName val="Anexo ID6"/>
      <sheetName val="Anexo ID7"/>
      <sheetName val="Anexo ID8"/>
      <sheetName val="Anexo ID9"/>
      <sheetName val="Anexo ID10"/>
      <sheetName val="Anexo ID11 MRR"/>
    </sheetNames>
    <sheetDataSet>
      <sheetData sheetId="0"/>
      <sheetData sheetId="1"/>
      <sheetData sheetId="2"/>
      <sheetData sheetId="3"/>
      <sheetData sheetId="4">
        <row r="7">
          <cell r="P7">
            <v>46112</v>
          </cell>
          <cell r="Q7">
            <v>45747</v>
          </cell>
        </row>
      </sheetData>
      <sheetData sheetId="5">
        <row r="10">
          <cell r="I10">
            <v>-22258.63</v>
          </cell>
          <cell r="L10">
            <v>-39876.58</v>
          </cell>
        </row>
        <row r="11">
          <cell r="I11">
            <v>-17219.689999999999</v>
          </cell>
          <cell r="L11">
            <v>-13024.69</v>
          </cell>
        </row>
        <row r="17">
          <cell r="I17">
            <v>2556771.84</v>
          </cell>
          <cell r="L17">
            <v>2568132.48</v>
          </cell>
        </row>
        <row r="20">
          <cell r="I20">
            <v>-4466</v>
          </cell>
        </row>
        <row r="21">
          <cell r="I21">
            <v>-7234277.4900000002</v>
          </cell>
          <cell r="L21">
            <v>-7277637.4900000002</v>
          </cell>
        </row>
        <row r="24">
          <cell r="I24">
            <v>2046816.63</v>
          </cell>
          <cell r="L24">
            <v>1963089.58</v>
          </cell>
        </row>
        <row r="25">
          <cell r="I25">
            <v>710987.5</v>
          </cell>
          <cell r="L25">
            <v>672416.3</v>
          </cell>
        </row>
        <row r="28">
          <cell r="I28">
            <v>999722.96</v>
          </cell>
          <cell r="L28">
            <v>1001975.58</v>
          </cell>
        </row>
        <row r="29">
          <cell r="I29">
            <v>632057.93000000005</v>
          </cell>
          <cell r="L29">
            <v>675135.06</v>
          </cell>
        </row>
        <row r="32">
          <cell r="I32">
            <v>242608.82</v>
          </cell>
          <cell r="L32">
            <v>459304.99</v>
          </cell>
        </row>
        <row r="33">
          <cell r="I33">
            <v>-242608.82</v>
          </cell>
          <cell r="L33">
            <v>-459385.13</v>
          </cell>
        </row>
        <row r="35">
          <cell r="L35">
            <v>80.14</v>
          </cell>
        </row>
        <row r="38">
          <cell r="L38">
            <v>-3.78</v>
          </cell>
        </row>
        <row r="40">
          <cell r="I40">
            <v>1.98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E48E1-5E59-4164-BE32-3E7231556804}">
  <sheetPr>
    <tabColor theme="9" tint="-0.249977111117893"/>
  </sheetPr>
  <dimension ref="A1:M75"/>
  <sheetViews>
    <sheetView showGridLines="0" tabSelected="1" topLeftCell="A29" zoomScale="115" zoomScaleNormal="115" zoomScalePageLayoutView="50" workbookViewId="0">
      <selection activeCell="H18" sqref="H18"/>
    </sheetView>
  </sheetViews>
  <sheetFormatPr defaultColWidth="11.42578125" defaultRowHeight="13.5" x14ac:dyDescent="0.3"/>
  <cols>
    <col min="1" max="1" width="11.42578125" style="8" customWidth="1"/>
    <col min="2" max="2" width="0.42578125" style="3" customWidth="1"/>
    <col min="3" max="3" width="3.7109375" style="56" customWidth="1"/>
    <col min="4" max="4" width="53.42578125" style="8" customWidth="1"/>
    <col min="5" max="6" width="17.140625" style="8" bestFit="1" customWidth="1"/>
    <col min="7" max="7" width="11.42578125" style="8" customWidth="1"/>
    <col min="8" max="8" width="13.5703125" style="8" bestFit="1" customWidth="1"/>
    <col min="9" max="9" width="12.28515625" style="8" bestFit="1" customWidth="1"/>
    <col min="10" max="16384" width="11.42578125" style="8"/>
  </cols>
  <sheetData>
    <row r="1" spans="2:13" s="3" customFormat="1" ht="18.75" x14ac:dyDescent="0.3">
      <c r="B1" s="1" t="s">
        <v>0</v>
      </c>
      <c r="C1" s="1"/>
      <c r="D1" s="1"/>
      <c r="E1" s="1"/>
      <c r="F1" s="1"/>
      <c r="G1" s="2"/>
      <c r="H1" s="2"/>
      <c r="I1" s="2"/>
      <c r="J1" s="2"/>
      <c r="K1" s="2"/>
      <c r="L1" s="2"/>
      <c r="M1" s="2"/>
    </row>
    <row r="2" spans="2:13" s="3" customFormat="1" x14ac:dyDescent="0.3">
      <c r="B2" s="2"/>
      <c r="C2" s="4"/>
      <c r="D2" s="2"/>
      <c r="E2" s="2"/>
      <c r="F2" s="2"/>
      <c r="G2" s="2"/>
      <c r="H2" s="2"/>
      <c r="I2" s="2"/>
      <c r="J2" s="2"/>
      <c r="K2" s="2"/>
      <c r="L2" s="2"/>
      <c r="M2" s="2"/>
    </row>
    <row r="3" spans="2:13" s="3" customFormat="1" ht="16.5" x14ac:dyDescent="0.3">
      <c r="B3" s="5" t="s">
        <v>1</v>
      </c>
      <c r="C3" s="5"/>
      <c r="D3" s="5"/>
      <c r="E3" s="5"/>
      <c r="F3" s="5"/>
      <c r="G3" s="2"/>
      <c r="H3" s="2"/>
      <c r="I3" s="2"/>
      <c r="J3" s="2"/>
      <c r="K3" s="2"/>
      <c r="L3" s="2"/>
      <c r="M3" s="2"/>
    </row>
    <row r="4" spans="2:13" ht="12.75" x14ac:dyDescent="0.25">
      <c r="B4" s="6" t="s">
        <v>2</v>
      </c>
      <c r="C4" s="6"/>
      <c r="D4" s="6"/>
      <c r="E4" s="6"/>
      <c r="F4" s="6"/>
      <c r="G4" s="7"/>
      <c r="H4" s="7"/>
      <c r="I4" s="7"/>
      <c r="J4" s="7"/>
      <c r="K4" s="7"/>
      <c r="L4" s="7"/>
      <c r="M4" s="7"/>
    </row>
    <row r="5" spans="2:13" ht="12.75" x14ac:dyDescent="0.25">
      <c r="B5" s="2"/>
      <c r="C5" s="4"/>
      <c r="D5" s="7"/>
      <c r="E5" s="7"/>
      <c r="F5" s="7"/>
      <c r="G5" s="7"/>
      <c r="H5" s="7"/>
      <c r="I5" s="7"/>
      <c r="J5" s="7"/>
      <c r="K5" s="7"/>
      <c r="L5" s="7"/>
      <c r="M5" s="7"/>
    </row>
    <row r="6" spans="2:13" ht="12.75" x14ac:dyDescent="0.25">
      <c r="B6" s="9"/>
      <c r="C6" s="10"/>
      <c r="D6" s="11"/>
      <c r="E6" s="11"/>
      <c r="F6" s="11"/>
      <c r="G6" s="7"/>
      <c r="H6" s="7"/>
      <c r="I6" s="7"/>
      <c r="J6" s="7"/>
      <c r="K6" s="7"/>
      <c r="L6" s="7"/>
      <c r="M6" s="7"/>
    </row>
    <row r="7" spans="2:13" s="3" customFormat="1" ht="12.75" customHeight="1" x14ac:dyDescent="0.3">
      <c r="B7" s="12"/>
      <c r="C7" s="13"/>
      <c r="D7" s="14"/>
      <c r="E7" s="15"/>
      <c r="F7" s="15"/>
      <c r="G7" s="2"/>
      <c r="H7" s="2"/>
      <c r="I7" s="2"/>
      <c r="J7" s="2"/>
      <c r="K7" s="2"/>
      <c r="L7" s="2"/>
      <c r="M7" s="2"/>
    </row>
    <row r="8" spans="2:13" s="3" customFormat="1" ht="12.75" customHeight="1" x14ac:dyDescent="0.3">
      <c r="B8" s="16"/>
      <c r="C8" s="17"/>
      <c r="D8" s="18"/>
      <c r="E8" s="19">
        <f>+'[1]DADES BALANÇ'!P7</f>
        <v>46112</v>
      </c>
      <c r="F8" s="19">
        <f>+'[1]DADES BALANÇ'!Q7</f>
        <v>45747</v>
      </c>
      <c r="G8" s="2"/>
      <c r="H8" s="2"/>
      <c r="I8" s="2"/>
      <c r="J8" s="2"/>
      <c r="K8" s="2"/>
      <c r="L8" s="2"/>
      <c r="M8" s="2"/>
    </row>
    <row r="9" spans="2:13" ht="12.75" customHeight="1" x14ac:dyDescent="0.25">
      <c r="B9" s="20"/>
      <c r="C9" s="4"/>
      <c r="D9" s="7"/>
      <c r="E9" s="21"/>
      <c r="F9" s="21"/>
      <c r="G9" s="7"/>
      <c r="H9" s="7"/>
      <c r="I9" s="7"/>
      <c r="J9" s="7"/>
      <c r="K9" s="7"/>
      <c r="L9" s="7"/>
      <c r="M9" s="7"/>
    </row>
    <row r="10" spans="2:13" s="3" customFormat="1" ht="12.75" customHeight="1" x14ac:dyDescent="0.3">
      <c r="B10" s="20" t="s">
        <v>3</v>
      </c>
      <c r="C10" s="4"/>
      <c r="D10" s="2" t="s">
        <v>4</v>
      </c>
      <c r="E10" s="22"/>
      <c r="F10" s="22"/>
      <c r="G10" s="2"/>
      <c r="H10" s="2"/>
      <c r="I10" s="2"/>
      <c r="J10" s="2"/>
      <c r="K10" s="2"/>
      <c r="L10" s="2"/>
      <c r="M10" s="2"/>
    </row>
    <row r="11" spans="2:13" ht="12.75" customHeight="1" x14ac:dyDescent="0.25">
      <c r="B11" s="20" t="s">
        <v>5</v>
      </c>
      <c r="C11" s="4"/>
      <c r="D11" s="2" t="s">
        <v>6</v>
      </c>
      <c r="E11" s="22">
        <f>+SUM(E12:E13)</f>
        <v>39478.32</v>
      </c>
      <c r="F11" s="22">
        <f>+SUM(F12:F13)</f>
        <v>52901.270000000004</v>
      </c>
      <c r="G11" s="7"/>
      <c r="H11" s="23"/>
      <c r="I11" s="7"/>
      <c r="J11" s="7"/>
      <c r="K11" s="7"/>
      <c r="L11" s="7"/>
      <c r="M11" s="7"/>
    </row>
    <row r="12" spans="2:13" ht="12.75" customHeight="1" x14ac:dyDescent="0.25">
      <c r="B12" s="20"/>
      <c r="C12" s="4" t="s">
        <v>7</v>
      </c>
      <c r="D12" s="7" t="s">
        <v>8</v>
      </c>
      <c r="E12" s="24">
        <f>-'[1]DADES PIG'!I10</f>
        <v>22258.63</v>
      </c>
      <c r="F12" s="24">
        <f>-'[1]DADES PIG'!L10</f>
        <v>39876.58</v>
      </c>
      <c r="G12" s="7"/>
      <c r="H12" s="25"/>
      <c r="I12" s="7"/>
      <c r="J12" s="7"/>
      <c r="K12" s="7"/>
      <c r="L12" s="7"/>
      <c r="M12" s="7"/>
    </row>
    <row r="13" spans="2:13" ht="12.75" customHeight="1" x14ac:dyDescent="0.25">
      <c r="B13" s="20"/>
      <c r="C13" s="4" t="s">
        <v>9</v>
      </c>
      <c r="D13" s="7" t="s">
        <v>10</v>
      </c>
      <c r="E13" s="24">
        <f>-'[1]DADES PIG'!I11</f>
        <v>17219.689999999999</v>
      </c>
      <c r="F13" s="24">
        <f>-'[1]DADES PIG'!L11</f>
        <v>13024.69</v>
      </c>
      <c r="G13" s="7"/>
      <c r="H13" s="25"/>
      <c r="I13" s="7"/>
      <c r="J13" s="7"/>
      <c r="K13" s="7"/>
      <c r="L13" s="7"/>
      <c r="M13" s="7"/>
    </row>
    <row r="14" spans="2:13" ht="12.75" customHeight="1" x14ac:dyDescent="0.25">
      <c r="B14" s="20" t="s">
        <v>11</v>
      </c>
      <c r="C14" s="4"/>
      <c r="D14" s="2" t="s">
        <v>12</v>
      </c>
      <c r="E14" s="22">
        <f>+SUM(E15:E15)</f>
        <v>-2556771.84</v>
      </c>
      <c r="F14" s="22">
        <f>+SUM(F15:F15)</f>
        <v>-2568132.48</v>
      </c>
      <c r="G14" s="7"/>
      <c r="H14" s="7"/>
      <c r="I14" s="7"/>
      <c r="J14" s="7"/>
      <c r="K14" s="7"/>
      <c r="L14" s="7"/>
      <c r="M14" s="7"/>
    </row>
    <row r="15" spans="2:13" ht="12.75" customHeight="1" x14ac:dyDescent="0.25">
      <c r="B15" s="20"/>
      <c r="C15" s="4" t="s">
        <v>13</v>
      </c>
      <c r="D15" s="7" t="s">
        <v>14</v>
      </c>
      <c r="E15" s="26">
        <f>-'[1]DADES PIG'!I17</f>
        <v>-2556771.84</v>
      </c>
      <c r="F15" s="26">
        <f>-'[1]DADES PIG'!L17</f>
        <v>-2568132.48</v>
      </c>
      <c r="G15" s="7"/>
      <c r="H15" s="7"/>
      <c r="I15" s="7"/>
      <c r="J15" s="7"/>
      <c r="K15" s="7"/>
      <c r="L15" s="7"/>
      <c r="M15" s="7"/>
    </row>
    <row r="16" spans="2:13" ht="12.75" customHeight="1" x14ac:dyDescent="0.25">
      <c r="B16" s="20" t="s">
        <v>15</v>
      </c>
      <c r="C16" s="4"/>
      <c r="D16" s="2" t="s">
        <v>16</v>
      </c>
      <c r="E16" s="22">
        <f>SUM(E17:E18)</f>
        <v>7238743.4900000002</v>
      </c>
      <c r="F16" s="22">
        <f>SUM(F17:F18)</f>
        <v>7277637.4900000002</v>
      </c>
      <c r="G16" s="7"/>
      <c r="H16" s="7"/>
      <c r="I16" s="7"/>
      <c r="J16" s="7"/>
      <c r="K16" s="7"/>
      <c r="L16" s="7"/>
      <c r="M16" s="7"/>
    </row>
    <row r="17" spans="1:13" s="3" customFormat="1" ht="12.75" customHeight="1" x14ac:dyDescent="0.3">
      <c r="B17" s="20"/>
      <c r="C17" s="4" t="s">
        <v>7</v>
      </c>
      <c r="D17" s="27" t="s">
        <v>17</v>
      </c>
      <c r="E17" s="28">
        <f>-'[1]DADES PIG'!I20</f>
        <v>4466</v>
      </c>
      <c r="F17" s="28">
        <f>-'[1]DADES PIG'!L20</f>
        <v>0</v>
      </c>
      <c r="G17" s="2"/>
      <c r="H17" s="2"/>
      <c r="I17" s="2"/>
      <c r="J17" s="2"/>
      <c r="K17" s="2"/>
      <c r="L17" s="2"/>
      <c r="M17" s="2"/>
    </row>
    <row r="18" spans="1:13" s="3" customFormat="1" ht="12.75" customHeight="1" x14ac:dyDescent="0.3">
      <c r="B18" s="20"/>
      <c r="C18" s="4" t="s">
        <v>13</v>
      </c>
      <c r="D18" s="27" t="s">
        <v>18</v>
      </c>
      <c r="E18" s="26">
        <f>-'[1]DADES PIG'!I21</f>
        <v>7234277.4900000002</v>
      </c>
      <c r="F18" s="26">
        <f>-'[1]DADES PIG'!L21</f>
        <v>7277637.4900000002</v>
      </c>
      <c r="G18" s="2"/>
      <c r="H18" s="2"/>
      <c r="I18" s="2"/>
      <c r="J18" s="2"/>
      <c r="K18" s="2"/>
      <c r="L18" s="2"/>
      <c r="M18" s="2"/>
    </row>
    <row r="19" spans="1:13" s="3" customFormat="1" ht="12.75" hidden="1" customHeight="1" x14ac:dyDescent="0.3">
      <c r="B19" s="20"/>
      <c r="C19" s="4" t="s">
        <v>13</v>
      </c>
      <c r="D19" s="27" t="s">
        <v>19</v>
      </c>
      <c r="E19" s="28" t="s">
        <v>20</v>
      </c>
      <c r="F19" s="28" t="s">
        <v>20</v>
      </c>
      <c r="G19" s="2"/>
      <c r="H19" s="2"/>
      <c r="I19" s="2"/>
      <c r="J19" s="2"/>
      <c r="K19" s="2"/>
      <c r="L19" s="2"/>
      <c r="M19" s="2"/>
    </row>
    <row r="20" spans="1:13" ht="12.75" customHeight="1" x14ac:dyDescent="0.25">
      <c r="B20" s="20" t="s">
        <v>21</v>
      </c>
      <c r="C20" s="4"/>
      <c r="D20" s="2" t="s">
        <v>22</v>
      </c>
      <c r="E20" s="29">
        <f>+SUM(E21:E23)</f>
        <v>-2757804.13</v>
      </c>
      <c r="F20" s="29">
        <f>+SUM(F21:F23)</f>
        <v>-2635505.88</v>
      </c>
      <c r="G20" s="30"/>
      <c r="H20" s="30"/>
      <c r="I20" s="7"/>
      <c r="J20" s="7"/>
      <c r="K20" s="7"/>
      <c r="L20" s="7"/>
      <c r="M20" s="7"/>
    </row>
    <row r="21" spans="1:13" ht="12.75" customHeight="1" x14ac:dyDescent="0.25">
      <c r="B21" s="20"/>
      <c r="C21" s="4" t="s">
        <v>7</v>
      </c>
      <c r="D21" s="7" t="s">
        <v>23</v>
      </c>
      <c r="E21" s="31">
        <f>-'[1]DADES PIG'!I24</f>
        <v>-2046816.63</v>
      </c>
      <c r="F21" s="31">
        <f>-'[1]DADES PIG'!L24</f>
        <v>-1963089.58</v>
      </c>
      <c r="G21" s="7"/>
      <c r="H21" s="32"/>
      <c r="I21" s="7"/>
      <c r="J21" s="7"/>
      <c r="K21" s="7"/>
      <c r="L21" s="7"/>
      <c r="M21" s="7"/>
    </row>
    <row r="22" spans="1:13" ht="12.75" customHeight="1" x14ac:dyDescent="0.25">
      <c r="B22" s="20"/>
      <c r="C22" s="4" t="s">
        <v>9</v>
      </c>
      <c r="D22" s="7" t="s">
        <v>24</v>
      </c>
      <c r="E22" s="31">
        <f>-'[1]DADES PIG'!I25</f>
        <v>-710987.5</v>
      </c>
      <c r="F22" s="31">
        <f>-'[1]DADES PIG'!L25</f>
        <v>-672416.3</v>
      </c>
      <c r="G22" s="7"/>
      <c r="H22" s="32"/>
      <c r="I22" s="7"/>
      <c r="J22" s="7"/>
      <c r="K22" s="7"/>
      <c r="L22" s="7"/>
      <c r="M22" s="7"/>
    </row>
    <row r="23" spans="1:13" ht="12.75" customHeight="1" x14ac:dyDescent="0.25">
      <c r="B23" s="20"/>
      <c r="C23" s="4" t="s">
        <v>13</v>
      </c>
      <c r="D23" s="7" t="s">
        <v>25</v>
      </c>
      <c r="E23" s="33">
        <f>-'[1]DADES PIG'!I26</f>
        <v>0</v>
      </c>
      <c r="F23" s="31">
        <f>-'[1]DADES PIG'!L26</f>
        <v>0</v>
      </c>
      <c r="G23" s="7"/>
      <c r="H23" s="32"/>
      <c r="I23" s="7"/>
      <c r="J23" s="7"/>
      <c r="K23" s="7"/>
      <c r="L23" s="7"/>
      <c r="M23" s="7"/>
    </row>
    <row r="24" spans="1:13" ht="12.75" customHeight="1" x14ac:dyDescent="0.25">
      <c r="B24" s="20" t="s">
        <v>26</v>
      </c>
      <c r="C24" s="4"/>
      <c r="D24" s="2" t="s">
        <v>27</v>
      </c>
      <c r="E24" s="29">
        <f>+SUM(E25:E28)</f>
        <v>-1631780.8900000001</v>
      </c>
      <c r="F24" s="29">
        <f>+SUM(F25:F28)</f>
        <v>-1677110.6400000001</v>
      </c>
      <c r="G24" s="7"/>
      <c r="H24" s="32"/>
      <c r="I24" s="7"/>
      <c r="J24" s="34"/>
      <c r="K24" s="7"/>
      <c r="L24" s="7"/>
      <c r="M24" s="7"/>
    </row>
    <row r="25" spans="1:13" ht="12.75" customHeight="1" x14ac:dyDescent="0.25">
      <c r="B25" s="20"/>
      <c r="C25" s="4" t="s">
        <v>7</v>
      </c>
      <c r="D25" s="7" t="s">
        <v>28</v>
      </c>
      <c r="E25" s="31">
        <f>-'[1]DADES PIG'!I28</f>
        <v>-999722.96</v>
      </c>
      <c r="F25" s="31">
        <f>-'[1]DADES PIG'!L28</f>
        <v>-1001975.58</v>
      </c>
      <c r="G25" s="7"/>
      <c r="H25" s="7"/>
      <c r="I25" s="34"/>
      <c r="J25" s="34"/>
      <c r="K25" s="7"/>
      <c r="L25" s="7"/>
      <c r="M25" s="7"/>
    </row>
    <row r="26" spans="1:13" ht="12.75" customHeight="1" x14ac:dyDescent="0.25">
      <c r="B26" s="20"/>
      <c r="C26" s="4" t="s">
        <v>9</v>
      </c>
      <c r="D26" s="7" t="s">
        <v>29</v>
      </c>
      <c r="E26" s="31">
        <f>-'[1]DADES PIG'!I29</f>
        <v>-632057.93000000005</v>
      </c>
      <c r="F26" s="31">
        <f>-'[1]DADES PIG'!L29</f>
        <v>-675135.06</v>
      </c>
      <c r="G26" s="7"/>
      <c r="H26" s="7"/>
      <c r="I26" s="34"/>
      <c r="J26" s="34"/>
      <c r="K26" s="7"/>
      <c r="L26" s="7"/>
      <c r="M26" s="7"/>
    </row>
    <row r="27" spans="1:13" ht="12.75" customHeight="1" x14ac:dyDescent="0.25">
      <c r="B27" s="20"/>
      <c r="C27" s="4" t="s">
        <v>13</v>
      </c>
      <c r="D27" s="7" t="s">
        <v>30</v>
      </c>
      <c r="E27" s="33">
        <f>-'[1]DADES PIG'!I30</f>
        <v>0</v>
      </c>
      <c r="F27" s="33">
        <f>-'[1]DADES PIG'!L30</f>
        <v>0</v>
      </c>
      <c r="G27" s="7"/>
      <c r="H27" s="7"/>
      <c r="I27" s="34"/>
      <c r="J27" s="35"/>
      <c r="K27" s="7"/>
      <c r="L27" s="7"/>
      <c r="M27" s="7"/>
    </row>
    <row r="28" spans="1:13" ht="12.75" customHeight="1" x14ac:dyDescent="0.25">
      <c r="B28" s="20"/>
      <c r="C28" s="4" t="s">
        <v>31</v>
      </c>
      <c r="D28" s="7" t="s">
        <v>32</v>
      </c>
      <c r="E28" s="33">
        <f>-'[1]DADES PIG'!I31</f>
        <v>0</v>
      </c>
      <c r="F28" s="33">
        <f>-'[1]DADES PIG'!L31</f>
        <v>0</v>
      </c>
      <c r="G28" s="7"/>
      <c r="H28" s="7"/>
      <c r="I28" s="34"/>
      <c r="J28" s="35"/>
      <c r="K28" s="7"/>
      <c r="L28" s="7"/>
      <c r="M28" s="7"/>
    </row>
    <row r="29" spans="1:13" ht="12.75" customHeight="1" x14ac:dyDescent="0.25">
      <c r="B29" s="20" t="s">
        <v>33</v>
      </c>
      <c r="C29" s="4"/>
      <c r="D29" s="2" t="s">
        <v>34</v>
      </c>
      <c r="E29" s="29">
        <f>-'[1]DADES PIG'!I32</f>
        <v>-242608.82</v>
      </c>
      <c r="F29" s="29">
        <f>-'[1]DADES PIG'!L32</f>
        <v>-459304.99</v>
      </c>
      <c r="G29" s="7"/>
      <c r="H29" s="7"/>
      <c r="I29" s="35"/>
      <c r="J29" s="34"/>
      <c r="K29" s="7"/>
      <c r="L29" s="7"/>
      <c r="M29" s="7"/>
    </row>
    <row r="30" spans="1:13" ht="12.75" customHeight="1" x14ac:dyDescent="0.25">
      <c r="A30" s="36"/>
      <c r="B30" s="4">
        <v>9</v>
      </c>
      <c r="C30" s="37" t="s">
        <v>35</v>
      </c>
      <c r="D30" s="2" t="s">
        <v>36</v>
      </c>
      <c r="E30" s="29">
        <f>-'[1]DADES PIG'!I33</f>
        <v>242608.82</v>
      </c>
      <c r="F30" s="29">
        <f>-'[1]DADES PIG'!L33</f>
        <v>459385.13</v>
      </c>
      <c r="G30" s="7"/>
      <c r="H30" s="7"/>
      <c r="I30" s="34"/>
      <c r="J30" s="34"/>
    </row>
    <row r="31" spans="1:13" ht="12.75" customHeight="1" x14ac:dyDescent="0.25">
      <c r="A31" s="36"/>
      <c r="B31" s="37" t="s">
        <v>37</v>
      </c>
      <c r="C31" s="37"/>
      <c r="D31" s="2"/>
      <c r="E31" s="38">
        <f>-'[1]DADES PIG'!I34</f>
        <v>0</v>
      </c>
      <c r="F31" s="38">
        <f>-'[1]DADES PIG'!L34</f>
        <v>0</v>
      </c>
      <c r="G31" s="7"/>
      <c r="H31" s="7"/>
      <c r="I31" s="34"/>
      <c r="J31" s="34"/>
    </row>
    <row r="32" spans="1:13" ht="12.75" customHeight="1" x14ac:dyDescent="0.25">
      <c r="B32" s="20" t="s">
        <v>38</v>
      </c>
      <c r="C32" s="4"/>
      <c r="D32" s="2" t="s">
        <v>39</v>
      </c>
      <c r="E32" s="29">
        <f>+SUM(E33:E33)</f>
        <v>0</v>
      </c>
      <c r="F32" s="38">
        <f>+SUM(F33:F33)</f>
        <v>-80.14</v>
      </c>
      <c r="G32" s="7"/>
      <c r="H32" s="7"/>
      <c r="I32" s="34"/>
      <c r="J32" s="34"/>
    </row>
    <row r="33" spans="2:13" ht="12.75" customHeight="1" x14ac:dyDescent="0.25">
      <c r="B33" s="20"/>
      <c r="C33" s="4" t="s">
        <v>9</v>
      </c>
      <c r="D33" s="7" t="s">
        <v>40</v>
      </c>
      <c r="E33" s="31">
        <f>-'[1]DADES PIG'!I35</f>
        <v>0</v>
      </c>
      <c r="F33" s="33">
        <f>-'[1]DADES PIG'!L35</f>
        <v>-80.14</v>
      </c>
      <c r="G33" s="7"/>
      <c r="H33" s="7"/>
      <c r="I33" s="34"/>
      <c r="J33" s="34"/>
    </row>
    <row r="34" spans="2:13" ht="12.75" customHeight="1" x14ac:dyDescent="0.25">
      <c r="B34" s="20" t="s">
        <v>41</v>
      </c>
      <c r="C34" s="4"/>
      <c r="D34" s="37" t="s">
        <v>42</v>
      </c>
      <c r="E34" s="22">
        <f>+E35+E36</f>
        <v>-1.98</v>
      </c>
      <c r="F34" s="39">
        <f>+F35+F36</f>
        <v>3.78</v>
      </c>
      <c r="G34" s="7"/>
      <c r="H34" s="7"/>
      <c r="I34" s="34"/>
      <c r="J34" s="34"/>
    </row>
    <row r="35" spans="2:13" ht="12.75" customHeight="1" x14ac:dyDescent="0.25">
      <c r="B35" s="20"/>
      <c r="C35" s="4" t="s">
        <v>7</v>
      </c>
      <c r="D35" s="7" t="s">
        <v>43</v>
      </c>
      <c r="E35" s="31">
        <f>-'[1]DADES PIG'!I39</f>
        <v>0</v>
      </c>
      <c r="F35" s="33">
        <f>-'[1]DADES PIG'!L38</f>
        <v>3.78</v>
      </c>
      <c r="G35" s="7"/>
      <c r="H35" s="7"/>
      <c r="I35" s="34"/>
      <c r="J35" s="34"/>
    </row>
    <row r="36" spans="2:13" ht="12.75" customHeight="1" x14ac:dyDescent="0.25">
      <c r="B36" s="20" t="s">
        <v>41</v>
      </c>
      <c r="C36" s="4" t="s">
        <v>9</v>
      </c>
      <c r="D36" s="7" t="s">
        <v>44</v>
      </c>
      <c r="E36" s="40">
        <f>-'[1]DADES PIG'!I40</f>
        <v>-1.98</v>
      </c>
      <c r="F36" s="40">
        <f>-'[1]DADES PIG'!L40</f>
        <v>0</v>
      </c>
      <c r="G36" s="7"/>
      <c r="H36" s="7"/>
      <c r="I36" s="34"/>
      <c r="J36" s="34"/>
    </row>
    <row r="37" spans="2:13" ht="12.75" customHeight="1" x14ac:dyDescent="0.25">
      <c r="B37" s="20" t="s">
        <v>45</v>
      </c>
      <c r="C37" s="4"/>
      <c r="D37" s="2" t="s">
        <v>46</v>
      </c>
      <c r="E37" s="41">
        <f>+E11+E14+E16+E20+E24+E29+E30+E32+E34+E31</f>
        <v>331862.97000000067</v>
      </c>
      <c r="F37" s="41">
        <f>+F11+F14+F16+F20+F24+F29+F30+F32+F34+F31</f>
        <v>449793.54000000027</v>
      </c>
      <c r="G37" s="7"/>
      <c r="H37" s="2"/>
      <c r="I37" s="34"/>
      <c r="J37" s="34"/>
    </row>
    <row r="38" spans="2:13" ht="12.75" customHeight="1" x14ac:dyDescent="0.25">
      <c r="B38" s="20"/>
      <c r="C38" s="4"/>
      <c r="D38" s="27"/>
      <c r="E38" s="31"/>
      <c r="F38" s="31"/>
      <c r="G38" s="7"/>
      <c r="H38" s="7"/>
      <c r="I38" s="34"/>
      <c r="J38" s="34"/>
    </row>
    <row r="39" spans="2:13" ht="12.75" customHeight="1" x14ac:dyDescent="0.25">
      <c r="B39" s="20" t="s">
        <v>38</v>
      </c>
      <c r="C39" s="4"/>
      <c r="D39" s="2" t="s">
        <v>47</v>
      </c>
      <c r="E39" s="38">
        <f>+E40</f>
        <v>0</v>
      </c>
      <c r="F39" s="38">
        <f>+F40</f>
        <v>0</v>
      </c>
      <c r="G39" s="7"/>
      <c r="H39" s="7"/>
      <c r="I39" s="34"/>
      <c r="J39" s="34"/>
    </row>
    <row r="40" spans="2:13" ht="13.5" customHeight="1" x14ac:dyDescent="0.25">
      <c r="B40" s="20"/>
      <c r="C40" s="4" t="s">
        <v>9</v>
      </c>
      <c r="D40" s="7" t="s">
        <v>48</v>
      </c>
      <c r="E40" s="33">
        <f>-'[1]DADES PIG'!I46</f>
        <v>0</v>
      </c>
      <c r="F40" s="33">
        <f>-'[1]DADES PIG'!L42</f>
        <v>0</v>
      </c>
      <c r="G40" s="7"/>
      <c r="H40" s="7"/>
      <c r="I40" s="34"/>
      <c r="J40" s="34"/>
    </row>
    <row r="41" spans="2:13" ht="12.75" customHeight="1" x14ac:dyDescent="0.25">
      <c r="B41" s="20" t="s">
        <v>41</v>
      </c>
      <c r="C41" s="4"/>
      <c r="D41" s="2" t="s">
        <v>49</v>
      </c>
      <c r="E41" s="38">
        <f>+SUM(E42:E43)</f>
        <v>0</v>
      </c>
      <c r="F41" s="38">
        <f>+SUM(F42:F43)</f>
        <v>0</v>
      </c>
      <c r="G41" s="7"/>
      <c r="H41" s="7"/>
      <c r="I41" s="34"/>
    </row>
    <row r="42" spans="2:13" ht="12.75" hidden="1" customHeight="1" x14ac:dyDescent="0.25">
      <c r="B42" s="20"/>
      <c r="C42" s="4" t="s">
        <v>7</v>
      </c>
      <c r="D42" s="7" t="s">
        <v>50</v>
      </c>
      <c r="E42" s="33"/>
      <c r="F42" s="33"/>
      <c r="G42" s="7"/>
      <c r="H42" s="7"/>
      <c r="I42" s="7"/>
    </row>
    <row r="43" spans="2:13" ht="12.75" customHeight="1" x14ac:dyDescent="0.25">
      <c r="B43" s="20"/>
      <c r="C43" s="4" t="s">
        <v>9</v>
      </c>
      <c r="D43" s="7" t="s">
        <v>51</v>
      </c>
      <c r="E43" s="33">
        <f>-'[1]DADES PIG'!I51</f>
        <v>0</v>
      </c>
      <c r="F43" s="33">
        <f>-'[1]DADES PIG'!L51</f>
        <v>0</v>
      </c>
      <c r="G43" s="7"/>
      <c r="H43" s="7"/>
      <c r="I43" s="7"/>
    </row>
    <row r="44" spans="2:13" ht="12.75" customHeight="1" x14ac:dyDescent="0.25">
      <c r="B44" s="20" t="s">
        <v>52</v>
      </c>
      <c r="C44" s="4"/>
      <c r="D44" s="2" t="s">
        <v>53</v>
      </c>
      <c r="E44" s="38">
        <f>+E45</f>
        <v>0</v>
      </c>
      <c r="F44" s="38">
        <f>+F45</f>
        <v>0</v>
      </c>
      <c r="G44" s="7"/>
      <c r="H44" s="7"/>
      <c r="I44" s="7"/>
    </row>
    <row r="45" spans="2:13" ht="12.75" customHeight="1" x14ac:dyDescent="0.25">
      <c r="B45" s="20"/>
      <c r="C45" s="4" t="s">
        <v>7</v>
      </c>
      <c r="D45" s="7" t="s">
        <v>54</v>
      </c>
      <c r="E45" s="33">
        <f>-'[1]DADES PIG'!I54</f>
        <v>0</v>
      </c>
      <c r="F45" s="33">
        <f>-'[1]DADES PIG'!L54</f>
        <v>0</v>
      </c>
      <c r="G45" s="7"/>
      <c r="H45" s="7"/>
      <c r="I45" s="7"/>
    </row>
    <row r="46" spans="2:13" ht="12.75" customHeight="1" x14ac:dyDescent="0.25">
      <c r="B46" s="20" t="s">
        <v>55</v>
      </c>
      <c r="C46" s="4"/>
      <c r="D46" s="2" t="s">
        <v>56</v>
      </c>
      <c r="E46" s="29"/>
      <c r="F46" s="29"/>
      <c r="G46" s="7"/>
      <c r="H46" s="7"/>
      <c r="I46" s="7"/>
    </row>
    <row r="47" spans="2:13" ht="12.75" customHeight="1" x14ac:dyDescent="0.25">
      <c r="B47" s="20"/>
      <c r="C47" s="4"/>
      <c r="D47" s="2"/>
      <c r="E47" s="31"/>
      <c r="F47" s="31"/>
      <c r="G47" s="7"/>
      <c r="H47" s="7"/>
      <c r="I47" s="7"/>
      <c r="J47" s="7"/>
      <c r="K47" s="7"/>
      <c r="L47" s="7"/>
      <c r="M47" s="7"/>
    </row>
    <row r="48" spans="2:13" ht="12.75" customHeight="1" x14ac:dyDescent="0.25">
      <c r="B48" s="20" t="s">
        <v>57</v>
      </c>
      <c r="C48" s="4"/>
      <c r="D48" s="2" t="s">
        <v>58</v>
      </c>
      <c r="E48" s="41">
        <f>+E46+E44+E41+E39</f>
        <v>0</v>
      </c>
      <c r="F48" s="41">
        <f>+F46+F44+F41+F39</f>
        <v>0</v>
      </c>
      <c r="G48" s="7"/>
      <c r="H48" s="7"/>
      <c r="I48" s="7"/>
      <c r="J48" s="7"/>
      <c r="K48" s="7"/>
      <c r="L48" s="7"/>
      <c r="M48" s="7"/>
    </row>
    <row r="49" spans="2:13" ht="12.75" customHeight="1" x14ac:dyDescent="0.25">
      <c r="B49" s="20" t="s">
        <v>59</v>
      </c>
      <c r="C49" s="4"/>
      <c r="D49" s="2" t="s">
        <v>60</v>
      </c>
      <c r="E49" s="41">
        <f>+E48+E37</f>
        <v>331862.97000000067</v>
      </c>
      <c r="F49" s="41">
        <f>+F48+F37</f>
        <v>449793.54000000027</v>
      </c>
      <c r="G49" s="7"/>
      <c r="H49" s="7"/>
      <c r="I49" s="7"/>
      <c r="J49" s="7"/>
      <c r="K49" s="7"/>
      <c r="L49" s="7"/>
      <c r="M49" s="7"/>
    </row>
    <row r="50" spans="2:13" ht="12.75" customHeight="1" x14ac:dyDescent="0.25">
      <c r="B50" s="20"/>
      <c r="C50" s="4"/>
      <c r="D50" s="7" t="s">
        <v>61</v>
      </c>
      <c r="E50" s="33">
        <v>0</v>
      </c>
      <c r="F50" s="33">
        <v>0</v>
      </c>
      <c r="G50" s="7"/>
      <c r="H50" s="7"/>
      <c r="I50" s="7"/>
      <c r="J50" s="7"/>
      <c r="K50" s="7"/>
      <c r="L50" s="7"/>
      <c r="M50" s="7"/>
    </row>
    <row r="51" spans="2:13" ht="12.75" customHeight="1" x14ac:dyDescent="0.25">
      <c r="B51" s="20" t="s">
        <v>62</v>
      </c>
      <c r="C51" s="4"/>
      <c r="D51" s="2" t="s">
        <v>63</v>
      </c>
      <c r="E51" s="42">
        <f>+E49</f>
        <v>331862.97000000067</v>
      </c>
      <c r="F51" s="42">
        <f>+F49</f>
        <v>449793.54000000027</v>
      </c>
      <c r="G51" s="7"/>
      <c r="H51" s="7"/>
      <c r="I51" s="7"/>
      <c r="J51" s="7"/>
      <c r="K51" s="7"/>
      <c r="L51" s="7"/>
      <c r="M51" s="7"/>
    </row>
    <row r="52" spans="2:13" s="3" customFormat="1" ht="12.75" customHeight="1" x14ac:dyDescent="0.3">
      <c r="B52" s="43"/>
      <c r="C52" s="44"/>
      <c r="D52" s="45"/>
      <c r="E52" s="46"/>
      <c r="F52" s="46"/>
      <c r="G52" s="2"/>
      <c r="H52" s="47"/>
      <c r="I52" s="2"/>
      <c r="J52" s="2"/>
      <c r="K52" s="2"/>
      <c r="L52" s="2"/>
      <c r="M52" s="2"/>
    </row>
    <row r="53" spans="2:13" s="3" customFormat="1" ht="13.5" hidden="1" customHeight="1" x14ac:dyDescent="0.3">
      <c r="B53" s="43"/>
      <c r="C53" s="44"/>
      <c r="D53" s="45" t="s">
        <v>64</v>
      </c>
      <c r="E53" s="48">
        <v>0</v>
      </c>
      <c r="F53" s="48">
        <v>0</v>
      </c>
      <c r="G53" s="2"/>
      <c r="H53" s="49"/>
      <c r="I53" s="2"/>
      <c r="J53" s="2"/>
      <c r="K53" s="2"/>
      <c r="L53" s="2"/>
      <c r="M53" s="2"/>
    </row>
    <row r="54" spans="2:13" s="3" customFormat="1" hidden="1" x14ac:dyDescent="0.3">
      <c r="B54" s="43"/>
      <c r="C54" s="44"/>
      <c r="D54" s="50" t="s">
        <v>65</v>
      </c>
      <c r="E54" s="51">
        <v>0</v>
      </c>
      <c r="F54" s="51">
        <v>0</v>
      </c>
      <c r="G54" s="2"/>
      <c r="H54" s="2"/>
      <c r="I54" s="2"/>
      <c r="J54" s="2"/>
      <c r="K54" s="2"/>
      <c r="L54" s="2"/>
      <c r="M54" s="2"/>
    </row>
    <row r="55" spans="2:13" ht="12.75" x14ac:dyDescent="0.25">
      <c r="B55" s="16" t="s">
        <v>66</v>
      </c>
      <c r="C55" s="17"/>
      <c r="D55" s="52" t="s">
        <v>67</v>
      </c>
      <c r="E55" s="53">
        <f>+E51</f>
        <v>331862.97000000067</v>
      </c>
      <c r="F55" s="53">
        <f>+F51</f>
        <v>449793.54000000027</v>
      </c>
      <c r="G55" s="7"/>
      <c r="H55" s="47"/>
      <c r="I55" s="7"/>
      <c r="J55" s="7"/>
      <c r="K55" s="7"/>
      <c r="L55" s="7"/>
      <c r="M55" s="7"/>
    </row>
    <row r="56" spans="2:13" ht="12.75" x14ac:dyDescent="0.25">
      <c r="B56" s="2"/>
      <c r="C56" s="4"/>
      <c r="D56" s="7"/>
      <c r="E56" s="54"/>
      <c r="F56" s="54"/>
      <c r="G56" s="7"/>
      <c r="H56" s="7"/>
      <c r="I56" s="55"/>
      <c r="J56" s="7"/>
      <c r="K56" s="7"/>
      <c r="L56" s="7"/>
      <c r="M56" s="7"/>
    </row>
    <row r="57" spans="2:13" x14ac:dyDescent="0.3">
      <c r="D57" s="7"/>
      <c r="E57" s="57"/>
      <c r="F57" s="57"/>
      <c r="G57" s="7"/>
      <c r="H57" s="7"/>
      <c r="I57" s="58"/>
      <c r="J57" s="7"/>
      <c r="K57" s="7"/>
      <c r="L57" s="7"/>
      <c r="M57" s="7"/>
    </row>
    <row r="58" spans="2:13" ht="12.75" x14ac:dyDescent="0.25">
      <c r="B58" s="2"/>
      <c r="C58" s="4"/>
      <c r="D58" s="59"/>
      <c r="E58" s="60"/>
      <c r="F58" s="60"/>
      <c r="G58" s="7"/>
      <c r="H58" s="7"/>
      <c r="I58" s="58"/>
      <c r="J58" s="7"/>
      <c r="K58" s="7"/>
      <c r="L58" s="7"/>
      <c r="M58" s="7"/>
    </row>
    <row r="59" spans="2:13" ht="12.75" x14ac:dyDescent="0.25">
      <c r="B59" s="2"/>
      <c r="C59" s="4"/>
      <c r="D59" s="61"/>
      <c r="E59" s="62"/>
      <c r="F59" s="62"/>
      <c r="G59" s="7"/>
      <c r="H59" s="7"/>
      <c r="I59" s="55"/>
      <c r="J59" s="7"/>
      <c r="K59" s="7"/>
      <c r="L59" s="7"/>
      <c r="M59" s="7"/>
    </row>
    <row r="60" spans="2:13" ht="12.75" x14ac:dyDescent="0.25">
      <c r="B60" s="63"/>
      <c r="C60" s="4"/>
      <c r="D60" s="62"/>
      <c r="E60" s="64"/>
      <c r="F60" s="64"/>
      <c r="G60" s="7"/>
      <c r="H60" s="7"/>
      <c r="I60" s="55"/>
      <c r="J60" s="7"/>
      <c r="K60" s="7"/>
      <c r="L60" s="7"/>
      <c r="M60" s="7"/>
    </row>
    <row r="61" spans="2:13" ht="12.75" x14ac:dyDescent="0.25">
      <c r="B61" s="2"/>
      <c r="C61" s="4"/>
      <c r="D61" s="7"/>
      <c r="E61" s="7"/>
      <c r="F61" s="7"/>
      <c r="G61" s="7"/>
      <c r="H61" s="7"/>
      <c r="I61" s="55"/>
      <c r="J61" s="7"/>
      <c r="K61" s="7"/>
      <c r="L61" s="7"/>
      <c r="M61" s="7"/>
    </row>
    <row r="62" spans="2:13" ht="12.75" x14ac:dyDescent="0.25">
      <c r="B62" s="2"/>
      <c r="C62" s="4"/>
      <c r="D62" s="7"/>
      <c r="E62" s="7"/>
      <c r="F62" s="7"/>
      <c r="G62" s="7"/>
      <c r="H62" s="7"/>
      <c r="I62" s="65"/>
      <c r="J62" s="7"/>
      <c r="K62" s="7"/>
      <c r="L62" s="7"/>
      <c r="M62" s="7"/>
    </row>
    <row r="63" spans="2:13" ht="12.75" x14ac:dyDescent="0.25">
      <c r="B63" s="2"/>
      <c r="C63" s="4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2:13" ht="12.75" x14ac:dyDescent="0.25">
      <c r="B64" s="2"/>
      <c r="C64" s="4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2:13" ht="12.75" x14ac:dyDescent="0.25">
      <c r="B65" s="2"/>
      <c r="C65" s="4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2:13" ht="12.75" x14ac:dyDescent="0.25">
      <c r="B66" s="2"/>
      <c r="C66" s="4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2:13" ht="12.75" x14ac:dyDescent="0.25">
      <c r="B67" s="2"/>
      <c r="C67" s="4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2:13" ht="12.75" x14ac:dyDescent="0.25">
      <c r="B68" s="2"/>
      <c r="C68" s="4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2:13" ht="12.75" x14ac:dyDescent="0.25">
      <c r="B69" s="2"/>
      <c r="C69" s="4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2:13" ht="12.75" x14ac:dyDescent="0.25">
      <c r="B70" s="2"/>
      <c r="C70" s="4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2:13" ht="12.75" x14ac:dyDescent="0.25">
      <c r="B71" s="2"/>
      <c r="C71" s="4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2.75" x14ac:dyDescent="0.25">
      <c r="B72" s="2"/>
      <c r="C72" s="4"/>
      <c r="D72" s="7"/>
      <c r="E72" s="7"/>
      <c r="F72" s="7"/>
    </row>
    <row r="73" spans="2:13" ht="12.75" x14ac:dyDescent="0.25">
      <c r="B73" s="2"/>
      <c r="C73" s="4"/>
      <c r="D73" s="7"/>
      <c r="E73" s="7"/>
      <c r="F73" s="7"/>
    </row>
    <row r="74" spans="2:13" ht="12.75" x14ac:dyDescent="0.25">
      <c r="B74" s="2"/>
      <c r="C74" s="4"/>
      <c r="D74" s="7"/>
      <c r="E74" s="7"/>
      <c r="F74" s="7"/>
    </row>
    <row r="75" spans="2:13" ht="12.75" x14ac:dyDescent="0.25">
      <c r="B75" s="2"/>
      <c r="C75" s="4"/>
    </row>
  </sheetData>
  <mergeCells count="3">
    <mergeCell ref="B1:F1"/>
    <mergeCell ref="B3:F3"/>
    <mergeCell ref="B4:F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5" orientation="portrait" r:id="rId1"/>
  <headerFooter alignWithMargins="0">
    <oddFooter>&amp;C2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TR_PiG</vt:lpstr>
      <vt:lpstr>TR_PiG!_3Àrea_d_impressió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Quico Falgueras</dc:creator>
  <cp:lastModifiedBy>Quico Falgueras</cp:lastModifiedBy>
  <dcterms:created xsi:type="dcterms:W3CDTF">2026-04-27T08:34:49Z</dcterms:created>
  <dcterms:modified xsi:type="dcterms:W3CDTF">2026-04-27T08:35:31Z</dcterms:modified>
</cp:coreProperties>
</file>