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2" i="1"/>
  <c r="E52"/>
  <c r="F42"/>
  <c r="E42"/>
  <c r="E46" s="1"/>
  <c r="E47" s="1"/>
  <c r="E49" s="1"/>
  <c r="E53" s="1"/>
  <c r="F39"/>
  <c r="F46" s="1"/>
  <c r="F47" s="1"/>
  <c r="F49" s="1"/>
  <c r="F53" s="1"/>
  <c r="F54" s="1"/>
  <c r="E39"/>
  <c r="F37"/>
  <c r="E37"/>
  <c r="F32"/>
  <c r="E32"/>
  <c r="F30"/>
  <c r="E30"/>
  <c r="F23"/>
  <c r="E23"/>
  <c r="F20"/>
  <c r="E20"/>
  <c r="F16"/>
  <c r="E16"/>
  <c r="F14"/>
  <c r="F35" s="1"/>
  <c r="E14"/>
  <c r="E35" s="1"/>
  <c r="H35" s="1"/>
  <c r="F11"/>
  <c r="E11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<sst xmlns="http://schemas.openxmlformats.org/spreadsheetml/2006/main" count="85" uniqueCount="65">
  <si>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</si>
  <si>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31/03/22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</si>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</sst>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79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1T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470354.12</v>
          </cell>
          <cell r="J18">
            <v>930213.81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zoomScale="110" zoomScaleNormal="110" zoomScalePageLayoutView="50" workbookViewId="0">
      <selection activeCell="E54" sqref="E54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7" customWidth="1"/>
    <col min="4" max="4" width="53.42578125" style="10" customWidth="1"/>
    <col min="5" max="6" width="17.140625" style="78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6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11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5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44651</v>
      </c>
      <c r="F8" s="23">
        <v>44286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f>+SUM(E12:E13)</f>
        <v>95633.11</v>
      </c>
      <c r="F11" s="30">
        <f>+SUM(F12:F13)</f>
        <v>45013.22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95633.11</v>
      </c>
      <c r="F12" s="32">
        <v>45013.22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/>
      <c r="F13" s="32"/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f>+SUM(E15:E15)</f>
        <v>-2198555.3199999998</v>
      </c>
      <c r="F14" s="30">
        <f>+SUM(F15:F15)</f>
        <v>-1782773.76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-2198555.3199999998</v>
      </c>
      <c r="F15" s="35">
        <v>-1782773.76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f>SUM(E17:E18)</f>
        <v>6082332.5</v>
      </c>
      <c r="F16" s="30">
        <f>SUM(F17:F18)</f>
        <v>5625000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0</v>
      </c>
      <c r="F17" s="37">
        <v>0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6082332.5</v>
      </c>
      <c r="F18" s="35">
        <v>5625000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f>+SUM(E21:E22)</f>
        <v>-2319829.04</v>
      </c>
      <c r="F20" s="39">
        <f>+SUM(F21:F22)</f>
        <v>-2199863.4699999997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-1799591.08</v>
      </c>
      <c r="F21" s="41">
        <v>-1684608.23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-520237.96</v>
      </c>
      <c r="F22" s="41">
        <v>-515255.24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f>+SUM(E24:E27)</f>
        <v>-1188894.43</v>
      </c>
      <c r="F23" s="39">
        <f>+SUM(F24:F27)</f>
        <v>-757162.5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-1202640.29</v>
      </c>
      <c r="F24" s="41">
        <v>-761232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/>
      <c r="F25" s="41"/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13745.86</v>
      </c>
      <c r="F26" s="41">
        <v>4069.5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/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-99873.05</v>
      </c>
      <c r="F28" s="39">
        <v>-92534.52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99840.06</v>
      </c>
      <c r="F29" s="39">
        <v>92534.84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f>+SUM(E31:E31)</f>
        <v>0</v>
      </c>
      <c r="F30" s="39">
        <f>+SUM(F31:F31)</f>
        <v>0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/>
      <c r="F31" s="41"/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f>+E33+E34</f>
        <v>-300</v>
      </c>
      <c r="F32" s="30">
        <f>+F33+F34</f>
        <v>0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>
        <v>0</v>
      </c>
      <c r="F33" s="41">
        <v>0</v>
      </c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-300</v>
      </c>
      <c r="F34" s="46">
        <v>0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f>+E11+E14+E16+E20+E23+E28+E29+E30+E32</f>
        <v>470353.83000000007</v>
      </c>
      <c r="F35" s="47">
        <f>+F11+F14+F16+F20+F23+F28+F29+F30+F32</f>
        <v>930213.81000000017</v>
      </c>
      <c r="G35" s="9"/>
      <c r="H35" s="3">
        <f>+E35-[1]Balanç!I18</f>
        <v>-0.28999999992083758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f>+E38</f>
        <v>0</v>
      </c>
      <c r="F37" s="39">
        <f>+F38</f>
        <v>0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>
        <v>0</v>
      </c>
      <c r="F38" s="41">
        <v>0</v>
      </c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f>+SUM(E40:E41)</f>
        <v>0</v>
      </c>
      <c r="F39" s="39">
        <f>+SUM(F40:F41)</f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f>+E43</f>
        <v>0</v>
      </c>
      <c r="F42" s="49">
        <f>+F43</f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f>+E44+E42+E39+E37</f>
        <v>0</v>
      </c>
      <c r="F46" s="47">
        <f>+F44+F42+F39+F37</f>
        <v>0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f>+E46+E35</f>
        <v>470353.83000000007</v>
      </c>
      <c r="F47" s="47">
        <f>+F46+F35</f>
        <v>930213.81000000017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f>+E47</f>
        <v>470353.83000000007</v>
      </c>
      <c r="F49" s="51">
        <f>+F47</f>
        <v>930213.81000000017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f>+'[2]Pérdidas y ganancias'!$J$65</f>
        <v>0</v>
      </c>
      <c r="F52" s="62">
        <f>+'[2]Pérdidas y ganancias'!$J$65</f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f>+E49</f>
        <v>470353.83000000007</v>
      </c>
      <c r="F53" s="64">
        <f>+F49</f>
        <v>930213.81000000017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/>
      <c r="F54" s="65" t="str">
        <f>IF(F53=[1]Balanç!J18,"","NO")</f>
        <v/>
      </c>
      <c r="G54" s="9"/>
      <c r="H54" s="9"/>
      <c r="I54" s="66"/>
      <c r="J54" s="9"/>
      <c r="K54" s="9"/>
      <c r="L54" s="9"/>
      <c r="M54" s="9"/>
    </row>
    <row r="55" spans="2:13">
      <c r="D55" s="26"/>
      <c r="E55" s="68"/>
      <c r="F55" s="68"/>
      <c r="G55" s="9"/>
      <c r="H55" s="9"/>
      <c r="I55" s="69"/>
      <c r="J55" s="9"/>
      <c r="K55" s="9"/>
      <c r="L55" s="9"/>
      <c r="M55" s="9"/>
    </row>
    <row r="56" spans="2:13" ht="12.75">
      <c r="B56" s="28"/>
      <c r="C56" s="25"/>
      <c r="D56" s="70"/>
      <c r="E56" s="71"/>
      <c r="F56" s="71"/>
      <c r="G56" s="9"/>
      <c r="H56" s="9"/>
      <c r="I56" s="69"/>
      <c r="J56" s="9"/>
      <c r="K56" s="9"/>
      <c r="L56" s="9"/>
      <c r="M56" s="9"/>
    </row>
    <row r="57" spans="2:13" ht="12.75">
      <c r="B57" s="3"/>
      <c r="C57" s="5"/>
      <c r="D57" s="72"/>
      <c r="E57" s="73"/>
      <c r="F57" s="73"/>
      <c r="G57" s="9"/>
      <c r="H57" s="9"/>
      <c r="I57" s="66"/>
      <c r="J57" s="9"/>
      <c r="K57" s="9"/>
      <c r="L57" s="9"/>
      <c r="M57" s="9"/>
    </row>
    <row r="58" spans="2:13" ht="12.75">
      <c r="B58" s="74"/>
      <c r="C58" s="5"/>
      <c r="D58" s="75"/>
      <c r="E58" s="76"/>
      <c r="F58" s="76"/>
      <c r="G58" s="9"/>
      <c r="H58" s="9"/>
      <c r="I58" s="66"/>
      <c r="J58" s="9"/>
      <c r="K58" s="9"/>
      <c r="L58" s="9"/>
      <c r="M58" s="9"/>
    </row>
    <row r="59" spans="2:13" ht="12.75">
      <c r="B59" s="3"/>
      <c r="C59" s="5"/>
      <c r="D59" s="9"/>
      <c r="E59" s="11"/>
      <c r="F59" s="11"/>
      <c r="G59" s="9"/>
      <c r="H59" s="9"/>
      <c r="I59" s="66"/>
      <c r="J59" s="9"/>
      <c r="K59" s="9"/>
      <c r="L59" s="9"/>
      <c r="M59" s="9"/>
    </row>
    <row r="60" spans="2:13" ht="12.75">
      <c r="B60" s="3"/>
      <c r="C60" s="5"/>
      <c r="D60" s="9"/>
      <c r="E60" s="11"/>
      <c r="F60" s="11"/>
      <c r="G60" s="9"/>
      <c r="H60" s="9"/>
      <c r="I60" s="77"/>
      <c r="J60" s="9"/>
      <c r="K60" s="9"/>
      <c r="L60" s="9"/>
      <c r="M60" s="9"/>
    </row>
    <row r="61" spans="2:13" ht="12.75">
      <c r="B61" s="3"/>
      <c r="C61" s="5"/>
      <c r="D61" s="9"/>
      <c r="E61" s="11"/>
      <c r="F61" s="11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11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11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11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11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11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11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11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11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11"/>
    </row>
    <row r="71" spans="2:13" ht="12.75">
      <c r="B71" s="3"/>
      <c r="C71" s="5"/>
      <c r="D71" s="9"/>
      <c r="E71" s="11"/>
      <c r="F71" s="11"/>
    </row>
    <row r="72" spans="2:13" ht="12.75">
      <c r="B72" s="3"/>
      <c r="C72" s="5"/>
      <c r="D72" s="9"/>
      <c r="E72" s="11"/>
      <c r="F72" s="11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2022-07-07T12:26:36Z</dcterms:created>
  <dcterms:modified xsi:type="dcterms:W3CDTF">2022-07-07T12:26:59Z</dcterms:modified>
</cp:coreProperties>
</file>