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petanas\Desktop\Judit coll\"/>
    </mc:Choice>
  </mc:AlternateContent>
  <xr:revisionPtr revIDLastSave="0" documentId="13_ncr:1_{BCD3CFD3-87C4-47A7-929A-D298B1A93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G37" i="1" s="1"/>
  <c r="E36" i="1"/>
  <c r="G36" i="1" s="1"/>
  <c r="E35" i="1"/>
  <c r="G35" i="1" s="1"/>
  <c r="E34" i="1"/>
  <c r="G34" i="1" s="1"/>
  <c r="E33" i="1"/>
  <c r="G33" i="1" s="1"/>
  <c r="E30" i="1"/>
  <c r="G30" i="1" s="1"/>
  <c r="E29" i="1"/>
  <c r="G29" i="1" s="1"/>
  <c r="E28" i="1"/>
  <c r="G28" i="1" s="1"/>
  <c r="E32" i="1"/>
  <c r="G32" i="1" s="1"/>
  <c r="E25" i="1"/>
  <c r="G25" i="1" s="1"/>
  <c r="E24" i="1"/>
  <c r="G24" i="1" s="1"/>
  <c r="E22" i="1" l="1"/>
  <c r="G22" i="1" s="1"/>
  <c r="E23" i="1"/>
  <c r="G23" i="1" s="1"/>
  <c r="E21" i="1"/>
  <c r="G21" i="1" s="1"/>
  <c r="E18" i="1"/>
  <c r="G18" i="1" s="1"/>
  <c r="E19" i="1"/>
  <c r="G19" i="1" s="1"/>
  <c r="E20" i="1"/>
  <c r="G20" i="1" s="1"/>
  <c r="E14" i="1"/>
  <c r="G14" i="1" s="1"/>
  <c r="E15" i="1"/>
  <c r="G15" i="1" s="1"/>
  <c r="E16" i="1"/>
  <c r="G16" i="1" s="1"/>
  <c r="E17" i="1"/>
  <c r="G17" i="1" s="1"/>
  <c r="G41" i="1" l="1"/>
  <c r="G9" i="1"/>
  <c r="G43" i="1" l="1"/>
</calcChain>
</file>

<file path=xl/sharedStrings.xml><?xml version="1.0" encoding="utf-8"?>
<sst xmlns="http://schemas.openxmlformats.org/spreadsheetml/2006/main" count="73" uniqueCount="54">
  <si>
    <t>TOTAL INGRESSOS</t>
  </si>
  <si>
    <t>TOTAL DESPESES</t>
  </si>
  <si>
    <t>INGRESSOS</t>
  </si>
  <si>
    <t>Partida pressupostària</t>
  </si>
  <si>
    <t>Ingressos BAR</t>
  </si>
  <si>
    <t>DESPESES</t>
  </si>
  <si>
    <t>IVA</t>
  </si>
  <si>
    <t>SGAE</t>
  </si>
  <si>
    <t>PREU</t>
  </si>
  <si>
    <t>SALDO</t>
  </si>
  <si>
    <t>Festa Major de Can Massuet 2022</t>
  </si>
  <si>
    <t>Maxi Xina David SL</t>
  </si>
  <si>
    <t>varis gimcana Festa Major</t>
  </si>
  <si>
    <t>El Trencat</t>
  </si>
  <si>
    <t>cafès comissió</t>
  </si>
  <si>
    <t>Condis</t>
  </si>
  <si>
    <t>vasis Festa Major</t>
  </si>
  <si>
    <t>Trofeus Anna-Dos</t>
  </si>
  <si>
    <t xml:space="preserve">Delfin </t>
  </si>
  <si>
    <t>Xuxes diumenge tarda</t>
  </si>
  <si>
    <t>Super Can Massuet</t>
  </si>
  <si>
    <t>piles</t>
  </si>
  <si>
    <t>paper cuina</t>
  </si>
  <si>
    <t>Super SUMA</t>
  </si>
  <si>
    <t>Sonorització Maribel i nit Jove</t>
  </si>
  <si>
    <t>Orquestra Maribel</t>
  </si>
  <si>
    <t>Espectacle de foc !!!</t>
  </si>
  <si>
    <t>Sonorització Orquestra Kanalla i DJ</t>
  </si>
  <si>
    <t>Dj Kanalla</t>
  </si>
  <si>
    <t>Orquestra Kanalla</t>
  </si>
  <si>
    <t>Concert íntim a Can Bosc</t>
  </si>
  <si>
    <t>Inflables infantils</t>
  </si>
  <si>
    <t>medalles pàdel, futbol i bàsquet</t>
  </si>
  <si>
    <t>Costarent</t>
  </si>
  <si>
    <t>menjar i Begudes Festa Major</t>
  </si>
  <si>
    <t>Generador i WC Químic</t>
  </si>
  <si>
    <t>Circ "Improvisto's Krusty Show"</t>
  </si>
  <si>
    <t>Pere Toro Chinchilla</t>
  </si>
  <si>
    <t>Laia Brunet</t>
  </si>
  <si>
    <t>Mobilparc SL</t>
  </si>
  <si>
    <t>Miriam Pérez</t>
  </si>
  <si>
    <t xml:space="preserve">DJ Nit Jove </t>
  </si>
  <si>
    <t>Actura 12 SL</t>
  </si>
  <si>
    <t>Du-Dux</t>
  </si>
  <si>
    <t>Pirotècnia Garcia</t>
  </si>
  <si>
    <t>varis IVAS</t>
  </si>
  <si>
    <t>--</t>
  </si>
  <si>
    <t>SERHS</t>
  </si>
  <si>
    <t>vi mongetada</t>
  </si>
  <si>
    <t>beguda barra</t>
  </si>
  <si>
    <t>Devolució begudes barra</t>
  </si>
  <si>
    <t>DDI</t>
  </si>
  <si>
    <t>aigua i cervesa barra</t>
  </si>
  <si>
    <t>devolució aigua i cervesa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</si>
</sst>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5" fillId="0" borderId="0" xfId="0" applyFont="1"/>
    <xf numFmtId="164" fontId="3" fillId="0" borderId="0" xfId="0" applyNumberFormat="1" applyFont="1"/>
    <xf numFmtId="164" fontId="5" fillId="0" borderId="0" xfId="0" applyNumberFormat="1" applyFont="1"/>
    <xf numFmtId="0" fontId="4" fillId="0" borderId="0" xfId="0" applyFont="1"/>
    <xf numFmtId="0" fontId="9" fillId="2" borderId="1" xfId="0" applyFont="1" applyFill="1" applyBorder="1"/>
    <xf numFmtId="164" fontId="6" fillId="2" borderId="1" xfId="0" applyNumberFormat="1" applyFont="1" applyFill="1" applyBorder="1"/>
    <xf numFmtId="164" fontId="9" fillId="2" borderId="1" xfId="0" applyNumberFormat="1" applyFont="1" applyFill="1" applyBorder="1"/>
    <xf numFmtId="0" fontId="9" fillId="3" borderId="1" xfId="0" applyFont="1" applyFill="1" applyBorder="1"/>
    <xf numFmtId="164" fontId="6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9" fillId="3" borderId="1" xfId="0" applyNumberFormat="1" applyFont="1" applyFill="1" applyBorder="1"/>
    <xf numFmtId="0" fontId="10" fillId="0" borderId="0" xfId="0" applyFont="1"/>
    <xf numFmtId="0" fontId="11" fillId="0" borderId="0" xfId="0" applyFont="1"/>
    <xf numFmtId="164" fontId="10" fillId="0" borderId="0" xfId="0" applyNumberFormat="1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4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164" fontId="12" fillId="0" borderId="2" xfId="0" applyNumberFormat="1" applyFont="1" applyBorder="1"/>
    <xf numFmtId="0" fontId="12" fillId="0" borderId="2" xfId="0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4" fontId="12" fillId="0" borderId="0" xfId="0" applyNumberFormat="1" applyFont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14" fillId="4" borderId="1" xfId="0" applyFont="1" applyFill="1" applyBorder="1"/>
    <xf numFmtId="164" fontId="14" fillId="4" borderId="1" xfId="0" applyNumberFormat="1" applyFont="1" applyFill="1" applyBorder="1"/>
    <xf numFmtId="0" fontId="14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right" vertical="center"/>
    </xf>
    <xf numFmtId="164" fontId="3" fillId="0" borderId="2" xfId="0" quotePrefix="1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43"/>
  <sheetViews>
    <sheetView tabSelected="1" topLeftCell="A30" zoomScale="98" zoomScaleNormal="98" workbookViewId="0">
      <selection activeCell="M35" sqref="M35"/>
    </sheetView>
  </sheetViews>
  <sheetFormatPr baseColWidth="10" defaultColWidth="9.140625" defaultRowHeight="15" x14ac:dyDescent="0.25"/>
  <cols>
    <col min="1" max="1" width="2" customWidth="1"/>
    <col min="2" max="2" width="20.140625" style="2" bestFit="1" customWidth="1"/>
    <col min="3" max="3" width="27.140625" style="3" bestFit="1" customWidth="1"/>
    <col min="4" max="4" width="12.28515625" bestFit="1" customWidth="1"/>
    <col min="5" max="5" width="10.28515625" bestFit="1" customWidth="1"/>
    <col min="6" max="6" width="10.28515625" style="1" bestFit="1" customWidth="1"/>
    <col min="7" max="7" width="18.140625" style="1" bestFit="1" customWidth="1"/>
    <col min="8" max="8" width="0.42578125" customWidth="1"/>
    <col min="9" max="9" width="5.7109375" customWidth="1"/>
    <col min="10" max="10" width="9.7109375" bestFit="1" customWidth="1"/>
  </cols>
  <sheetData>
    <row r="1" spans="2:34" s="20" customFormat="1" ht="20.25" customHeight="1" thickBot="1" x14ac:dyDescent="0.25">
      <c r="B1" s="21"/>
      <c r="C1" s="46"/>
      <c r="F1" s="22"/>
      <c r="G1" s="22"/>
    </row>
    <row r="2" spans="2:34" s="23" customFormat="1" ht="30.75" thickBot="1" x14ac:dyDescent="0.45">
      <c r="B2" s="52" t="s">
        <v>10</v>
      </c>
      <c r="C2" s="52"/>
      <c r="D2" s="52"/>
      <c r="E2" s="52"/>
      <c r="F2" s="52"/>
      <c r="G2" s="52"/>
      <c r="H2" s="52"/>
    </row>
    <row r="3" spans="2:34" s="24" customFormat="1" ht="20.25" customHeight="1" thickBot="1" x14ac:dyDescent="0.4">
      <c r="B3" s="26"/>
      <c r="C3" s="25"/>
      <c r="D3" s="25"/>
      <c r="F3" s="27"/>
      <c r="G3" s="27"/>
    </row>
    <row r="4" spans="2:34" s="4" customFormat="1" ht="18.75" thickBot="1" x14ac:dyDescent="0.3">
      <c r="B4" s="13" t="s">
        <v>2</v>
      </c>
      <c r="C4" s="47"/>
      <c r="D4" s="14"/>
      <c r="E4" s="14"/>
      <c r="F4" s="14"/>
      <c r="G4" s="15"/>
      <c r="R4" s="5"/>
      <c r="S4" s="5"/>
      <c r="T4" s="5"/>
      <c r="AB4" s="5"/>
      <c r="AC4" s="5"/>
      <c r="AE4" s="5"/>
      <c r="AH4" s="6"/>
    </row>
    <row r="5" spans="2:34" s="24" customFormat="1" ht="6.75" customHeight="1" x14ac:dyDescent="0.35">
      <c r="B5" s="26"/>
      <c r="C5" s="25"/>
      <c r="D5" s="25"/>
      <c r="F5" s="27"/>
      <c r="G5" s="27"/>
    </row>
    <row r="6" spans="2:34" s="31" customFormat="1" ht="20.25" customHeight="1" x14ac:dyDescent="0.2">
      <c r="B6" s="33" t="s">
        <v>3</v>
      </c>
      <c r="C6" s="34"/>
      <c r="D6" s="34"/>
      <c r="E6" s="35"/>
      <c r="F6" s="36"/>
      <c r="G6" s="36">
        <v>18000</v>
      </c>
    </row>
    <row r="7" spans="2:34" s="31" customFormat="1" ht="20.25" customHeight="1" x14ac:dyDescent="0.2">
      <c r="B7" s="33" t="s">
        <v>4</v>
      </c>
      <c r="C7" s="34"/>
      <c r="D7" s="34"/>
      <c r="E7" s="35"/>
      <c r="F7" s="36"/>
      <c r="G7" s="36">
        <v>3001</v>
      </c>
    </row>
    <row r="8" spans="2:34" s="24" customFormat="1" ht="7.5" customHeight="1" thickBot="1" x14ac:dyDescent="0.4">
      <c r="B8" s="26"/>
      <c r="C8" s="25"/>
      <c r="D8" s="25"/>
      <c r="F8" s="27"/>
      <c r="G8" s="27"/>
    </row>
    <row r="9" spans="2:34" s="4" customFormat="1" ht="18.75" thickBot="1" x14ac:dyDescent="0.3">
      <c r="B9" s="54" t="s">
        <v>0</v>
      </c>
      <c r="C9" s="54"/>
      <c r="D9" s="54"/>
      <c r="E9" s="54"/>
      <c r="F9" s="14"/>
      <c r="G9" s="15">
        <f>SUM(G6:G8)</f>
        <v>21001</v>
      </c>
      <c r="R9" s="5"/>
      <c r="S9" s="5"/>
      <c r="T9" s="5"/>
      <c r="AB9" s="5"/>
      <c r="AC9" s="5"/>
      <c r="AE9" s="5"/>
      <c r="AH9" s="6"/>
    </row>
    <row r="10" spans="2:34" s="8" customFormat="1" ht="18" x14ac:dyDescent="0.25">
      <c r="B10" s="9"/>
      <c r="C10" s="48"/>
      <c r="D10" s="10"/>
      <c r="E10" s="10"/>
      <c r="F10" s="10"/>
      <c r="G10" s="11"/>
      <c r="R10" s="10"/>
      <c r="S10" s="10"/>
      <c r="T10" s="10"/>
      <c r="AB10" s="10"/>
      <c r="AC10" s="10"/>
      <c r="AE10" s="10"/>
      <c r="AH10" s="12"/>
    </row>
    <row r="11" spans="2:34" s="24" customFormat="1" ht="20.25" customHeight="1" thickBot="1" x14ac:dyDescent="0.4">
      <c r="B11" s="26"/>
      <c r="C11" s="25"/>
      <c r="D11" s="25"/>
      <c r="F11" s="27"/>
      <c r="G11" s="27"/>
    </row>
    <row r="12" spans="2:34" s="7" customFormat="1" ht="18.75" thickBot="1" x14ac:dyDescent="0.3">
      <c r="B12" s="16" t="s">
        <v>5</v>
      </c>
      <c r="C12" s="18"/>
      <c r="D12" s="18" t="s">
        <v>8</v>
      </c>
      <c r="E12" s="18" t="s">
        <v>6</v>
      </c>
      <c r="F12" s="18" t="s">
        <v>7</v>
      </c>
      <c r="G12" s="19"/>
      <c r="H12" s="4"/>
      <c r="I12" s="4"/>
      <c r="J12" s="5"/>
      <c r="N12" s="4"/>
      <c r="O12" s="4"/>
      <c r="P12" s="4"/>
      <c r="Q12" s="4"/>
      <c r="R12" s="5"/>
      <c r="S12" s="5"/>
      <c r="T12" s="5"/>
      <c r="U12" s="5"/>
      <c r="V12" s="5"/>
      <c r="W12" s="5"/>
      <c r="X12" s="4"/>
      <c r="Y12" s="4"/>
      <c r="Z12" s="4"/>
      <c r="AA12" s="4"/>
      <c r="AB12" s="5"/>
      <c r="AC12" s="5"/>
      <c r="AD12" s="4"/>
      <c r="AE12" s="5"/>
      <c r="AF12" s="4"/>
      <c r="AG12" s="4"/>
      <c r="AH12" s="6"/>
    </row>
    <row r="13" spans="2:34" s="24" customFormat="1" ht="8.25" customHeight="1" x14ac:dyDescent="0.35">
      <c r="B13" s="26"/>
      <c r="C13" s="25"/>
      <c r="D13" s="25"/>
      <c r="F13" s="27"/>
      <c r="G13" s="27"/>
    </row>
    <row r="14" spans="2:34" s="42" customFormat="1" ht="20.25" customHeight="1" x14ac:dyDescent="0.25">
      <c r="B14" s="37" t="s">
        <v>44</v>
      </c>
      <c r="C14" s="43" t="s">
        <v>26</v>
      </c>
      <c r="D14" s="41">
        <v>224.4</v>
      </c>
      <c r="E14" s="41">
        <f t="shared" ref="E14:E21" si="0">D14*21/100</f>
        <v>47.124000000000002</v>
      </c>
      <c r="F14" s="41">
        <v>0</v>
      </c>
      <c r="G14" s="41">
        <f t="shared" ref="G14:G25" si="1">SUM(D14:F14)</f>
        <v>271.524</v>
      </c>
    </row>
    <row r="15" spans="2:34" s="42" customFormat="1" ht="20.25" customHeight="1" x14ac:dyDescent="0.25">
      <c r="B15" s="37" t="s">
        <v>42</v>
      </c>
      <c r="C15" s="43" t="s">
        <v>25</v>
      </c>
      <c r="D15" s="45">
        <v>4400</v>
      </c>
      <c r="E15" s="45">
        <f t="shared" si="0"/>
        <v>924</v>
      </c>
      <c r="F15" s="45">
        <v>452.54</v>
      </c>
      <c r="G15" s="45">
        <f t="shared" si="1"/>
        <v>5776.54</v>
      </c>
    </row>
    <row r="16" spans="2:34" s="42" customFormat="1" ht="20.25" customHeight="1" x14ac:dyDescent="0.25">
      <c r="B16" s="39" t="s">
        <v>40</v>
      </c>
      <c r="C16" s="49" t="s">
        <v>41</v>
      </c>
      <c r="D16" s="45">
        <v>350</v>
      </c>
      <c r="E16" s="45">
        <f t="shared" si="0"/>
        <v>73.5</v>
      </c>
      <c r="F16" s="45">
        <v>52.2</v>
      </c>
      <c r="G16" s="45">
        <f t="shared" si="1"/>
        <v>475.7</v>
      </c>
    </row>
    <row r="17" spans="2:7" s="42" customFormat="1" ht="20.25" customHeight="1" x14ac:dyDescent="0.25">
      <c r="B17" s="37" t="s">
        <v>43</v>
      </c>
      <c r="C17" s="49" t="s">
        <v>24</v>
      </c>
      <c r="D17" s="41">
        <v>2000</v>
      </c>
      <c r="E17" s="45">
        <f t="shared" si="0"/>
        <v>420</v>
      </c>
      <c r="F17" s="45">
        <v>0</v>
      </c>
      <c r="G17" s="45">
        <f t="shared" si="1"/>
        <v>2420</v>
      </c>
    </row>
    <row r="18" spans="2:7" s="42" customFormat="1" ht="20.25" customHeight="1" x14ac:dyDescent="0.25">
      <c r="B18" s="43" t="s">
        <v>42</v>
      </c>
      <c r="C18" s="49" t="s">
        <v>29</v>
      </c>
      <c r="D18" s="41">
        <v>2500</v>
      </c>
      <c r="E18" s="41">
        <f t="shared" si="0"/>
        <v>525</v>
      </c>
      <c r="F18" s="41">
        <v>373.35</v>
      </c>
      <c r="G18" s="41">
        <f t="shared" si="1"/>
        <v>3398.35</v>
      </c>
    </row>
    <row r="19" spans="2:7" s="42" customFormat="1" ht="20.25" customHeight="1" x14ac:dyDescent="0.25">
      <c r="B19" s="37" t="s">
        <v>42</v>
      </c>
      <c r="C19" s="49" t="s">
        <v>28</v>
      </c>
      <c r="D19" s="41">
        <v>500</v>
      </c>
      <c r="E19" s="41">
        <f t="shared" si="0"/>
        <v>105</v>
      </c>
      <c r="F19" s="41">
        <v>0</v>
      </c>
      <c r="G19" s="41">
        <f t="shared" si="1"/>
        <v>605</v>
      </c>
    </row>
    <row r="20" spans="2:7" s="42" customFormat="1" ht="20.25" customHeight="1" x14ac:dyDescent="0.25">
      <c r="B20" s="43" t="s">
        <v>43</v>
      </c>
      <c r="C20" s="57" t="s">
        <v>27</v>
      </c>
      <c r="D20" s="41">
        <v>700</v>
      </c>
      <c r="E20" s="41">
        <f t="shared" si="0"/>
        <v>147</v>
      </c>
      <c r="F20" s="41">
        <v>0</v>
      </c>
      <c r="G20" s="41">
        <f t="shared" si="1"/>
        <v>847</v>
      </c>
    </row>
    <row r="21" spans="2:7" s="42" customFormat="1" ht="20.25" customHeight="1" x14ac:dyDescent="0.25">
      <c r="B21" s="37" t="s">
        <v>38</v>
      </c>
      <c r="C21" s="43" t="s">
        <v>30</v>
      </c>
      <c r="D21" s="41">
        <v>300</v>
      </c>
      <c r="E21" s="41">
        <f t="shared" si="0"/>
        <v>63</v>
      </c>
      <c r="F21" s="41">
        <v>30.86</v>
      </c>
      <c r="G21" s="41">
        <f t="shared" si="1"/>
        <v>393.86</v>
      </c>
    </row>
    <row r="22" spans="2:7" s="42" customFormat="1" ht="20.25" customHeight="1" x14ac:dyDescent="0.25">
      <c r="B22" s="40" t="s">
        <v>37</v>
      </c>
      <c r="C22" s="55" t="s">
        <v>36</v>
      </c>
      <c r="D22" s="45">
        <v>1180</v>
      </c>
      <c r="E22" s="45">
        <f>D22*10/100</f>
        <v>118</v>
      </c>
      <c r="F22" s="45">
        <v>121.36</v>
      </c>
      <c r="G22" s="45">
        <f t="shared" si="1"/>
        <v>1419.36</v>
      </c>
    </row>
    <row r="23" spans="2:7" s="42" customFormat="1" ht="20.25" customHeight="1" x14ac:dyDescent="0.25">
      <c r="B23" s="40" t="s">
        <v>39</v>
      </c>
      <c r="C23" s="43" t="s">
        <v>31</v>
      </c>
      <c r="D23" s="41">
        <v>920</v>
      </c>
      <c r="E23" s="41">
        <f>D23*21/100</f>
        <v>193.2</v>
      </c>
      <c r="F23" s="41">
        <v>0</v>
      </c>
      <c r="G23" s="41">
        <f t="shared" si="1"/>
        <v>1113.2</v>
      </c>
    </row>
    <row r="24" spans="2:7" s="42" customFormat="1" ht="20.25" customHeight="1" x14ac:dyDescent="0.25">
      <c r="B24" s="40" t="s">
        <v>33</v>
      </c>
      <c r="C24" s="43" t="s">
        <v>35</v>
      </c>
      <c r="D24" s="41">
        <v>1251</v>
      </c>
      <c r="E24" s="41">
        <f>D24*21/100</f>
        <v>262.70999999999998</v>
      </c>
      <c r="F24" s="41">
        <v>0</v>
      </c>
      <c r="G24" s="41">
        <f t="shared" si="1"/>
        <v>1513.71</v>
      </c>
    </row>
    <row r="25" spans="2:7" s="42" customFormat="1" ht="20.25" customHeight="1" x14ac:dyDescent="0.25">
      <c r="B25" s="40" t="s">
        <v>17</v>
      </c>
      <c r="C25" s="56" t="s">
        <v>32</v>
      </c>
      <c r="D25" s="38">
        <v>101.6</v>
      </c>
      <c r="E25" s="38">
        <f>D25*21/100</f>
        <v>21.335999999999999</v>
      </c>
      <c r="F25" s="41">
        <v>0</v>
      </c>
      <c r="G25" s="41">
        <f t="shared" si="1"/>
        <v>122.93599999999999</v>
      </c>
    </row>
    <row r="26" spans="2:7" s="42" customFormat="1" ht="20.25" customHeight="1" x14ac:dyDescent="0.25">
      <c r="B26" s="43" t="s">
        <v>23</v>
      </c>
      <c r="C26" s="43" t="s">
        <v>34</v>
      </c>
      <c r="D26" s="59" t="s">
        <v>46</v>
      </c>
      <c r="E26" s="58" t="s">
        <v>45</v>
      </c>
      <c r="F26" s="41">
        <v>0</v>
      </c>
      <c r="G26" s="45">
        <v>542.32000000000005</v>
      </c>
    </row>
    <row r="27" spans="2:7" s="42" customFormat="1" ht="20.25" customHeight="1" x14ac:dyDescent="0.25">
      <c r="B27" s="43" t="s">
        <v>23</v>
      </c>
      <c r="C27" s="43" t="s">
        <v>34</v>
      </c>
      <c r="D27" s="59" t="s">
        <v>46</v>
      </c>
      <c r="E27" s="58" t="s">
        <v>45</v>
      </c>
      <c r="F27" s="41">
        <v>0</v>
      </c>
      <c r="G27" s="45">
        <v>1209.44</v>
      </c>
    </row>
    <row r="28" spans="2:7" s="42" customFormat="1" ht="20.25" customHeight="1" x14ac:dyDescent="0.25">
      <c r="B28" s="44" t="s">
        <v>11</v>
      </c>
      <c r="C28" s="49" t="s">
        <v>12</v>
      </c>
      <c r="D28" s="45">
        <v>42.64</v>
      </c>
      <c r="E28" s="38">
        <f>D28*21/100</f>
        <v>8.9543999999999997</v>
      </c>
      <c r="F28" s="41">
        <v>0</v>
      </c>
      <c r="G28" s="41">
        <f t="shared" ref="G28:G29" si="2">SUM(D28:F28)</f>
        <v>51.5944</v>
      </c>
    </row>
    <row r="29" spans="2:7" s="42" customFormat="1" ht="20.25" customHeight="1" x14ac:dyDescent="0.25">
      <c r="B29" s="44" t="s">
        <v>13</v>
      </c>
      <c r="C29" s="49" t="s">
        <v>14</v>
      </c>
      <c r="D29" s="45">
        <v>13.8</v>
      </c>
      <c r="E29" s="38">
        <f>D29*21/100</f>
        <v>2.8980000000000001</v>
      </c>
      <c r="F29" s="41">
        <v>0</v>
      </c>
      <c r="G29" s="41">
        <f t="shared" si="2"/>
        <v>16.698</v>
      </c>
    </row>
    <row r="30" spans="2:7" s="42" customFormat="1" ht="20.25" customHeight="1" x14ac:dyDescent="0.25">
      <c r="B30" s="44" t="s">
        <v>13</v>
      </c>
      <c r="C30" s="49" t="s">
        <v>14</v>
      </c>
      <c r="D30" s="45">
        <v>5.37</v>
      </c>
      <c r="E30" s="38">
        <f>D30*21/100</f>
        <v>1.1276999999999999</v>
      </c>
      <c r="F30" s="41">
        <v>0</v>
      </c>
      <c r="G30" s="41">
        <f t="shared" ref="G30" si="3">SUM(D30:F30)</f>
        <v>6.4977</v>
      </c>
    </row>
    <row r="31" spans="2:7" s="42" customFormat="1" ht="20.25" customHeight="1" x14ac:dyDescent="0.25">
      <c r="B31" s="44" t="s">
        <v>15</v>
      </c>
      <c r="C31" s="49" t="s">
        <v>16</v>
      </c>
      <c r="D31" s="60" t="s">
        <v>46</v>
      </c>
      <c r="E31" s="58" t="s">
        <v>45</v>
      </c>
      <c r="F31" s="41">
        <v>0</v>
      </c>
      <c r="G31" s="45">
        <v>216.46</v>
      </c>
    </row>
    <row r="32" spans="2:7" s="42" customFormat="1" ht="20.25" customHeight="1" x14ac:dyDescent="0.25">
      <c r="B32" s="45" t="s">
        <v>18</v>
      </c>
      <c r="C32" s="49" t="s">
        <v>19</v>
      </c>
      <c r="D32" s="45">
        <v>42.65</v>
      </c>
      <c r="E32" s="41">
        <f>D32*10/100</f>
        <v>4.2649999999999997</v>
      </c>
      <c r="F32" s="41">
        <v>0</v>
      </c>
      <c r="G32" s="41">
        <f t="shared" ref="G32:G34" si="4">SUM(D32:F32)</f>
        <v>46.914999999999999</v>
      </c>
    </row>
    <row r="33" spans="2:34" s="42" customFormat="1" ht="20.25" customHeight="1" x14ac:dyDescent="0.25">
      <c r="B33" s="45" t="s">
        <v>20</v>
      </c>
      <c r="C33" s="49" t="s">
        <v>21</v>
      </c>
      <c r="D33" s="45">
        <v>1.24</v>
      </c>
      <c r="E33" s="38">
        <f>D33*21/100</f>
        <v>0.26039999999999996</v>
      </c>
      <c r="F33" s="41">
        <v>0</v>
      </c>
      <c r="G33" s="41">
        <f t="shared" si="4"/>
        <v>1.5004</v>
      </c>
    </row>
    <row r="34" spans="2:34" s="42" customFormat="1" ht="20.25" customHeight="1" x14ac:dyDescent="0.25">
      <c r="B34" s="44" t="s">
        <v>20</v>
      </c>
      <c r="C34" s="49" t="s">
        <v>22</v>
      </c>
      <c r="D34" s="45">
        <v>2.36</v>
      </c>
      <c r="E34" s="38">
        <f>D34*21/100</f>
        <v>0.49559999999999993</v>
      </c>
      <c r="F34" s="41">
        <v>0</v>
      </c>
      <c r="G34" s="41">
        <f t="shared" si="4"/>
        <v>2.8555999999999999</v>
      </c>
    </row>
    <row r="35" spans="2:34" s="42" customFormat="1" ht="20.25" customHeight="1" x14ac:dyDescent="0.25">
      <c r="B35" s="44" t="s">
        <v>47</v>
      </c>
      <c r="C35" s="49" t="s">
        <v>48</v>
      </c>
      <c r="D35" s="45">
        <v>48.96</v>
      </c>
      <c r="E35" s="38">
        <f>D35*21/100</f>
        <v>10.281600000000001</v>
      </c>
      <c r="F35" s="41">
        <v>0</v>
      </c>
      <c r="G35" s="41">
        <f t="shared" ref="G35" si="5">SUM(D35:F35)</f>
        <v>59.241600000000005</v>
      </c>
    </row>
    <row r="36" spans="2:34" s="42" customFormat="1" ht="20.25" customHeight="1" x14ac:dyDescent="0.25">
      <c r="B36" s="44" t="s">
        <v>47</v>
      </c>
      <c r="C36" s="49" t="s">
        <v>49</v>
      </c>
      <c r="D36" s="45">
        <v>1138.7</v>
      </c>
      <c r="E36" s="38">
        <f>D36*21/100</f>
        <v>239.12700000000001</v>
      </c>
      <c r="F36" s="41">
        <v>0</v>
      </c>
      <c r="G36" s="41">
        <f t="shared" ref="G36" si="6">SUM(D36:F36)</f>
        <v>1377.827</v>
      </c>
    </row>
    <row r="37" spans="2:34" s="42" customFormat="1" ht="20.25" customHeight="1" x14ac:dyDescent="0.25">
      <c r="B37" s="44" t="s">
        <v>47</v>
      </c>
      <c r="C37" s="49" t="s">
        <v>50</v>
      </c>
      <c r="D37" s="45">
        <v>-603.61</v>
      </c>
      <c r="E37" s="38">
        <f>D37*21/100</f>
        <v>-126.7581</v>
      </c>
      <c r="F37" s="41">
        <v>0</v>
      </c>
      <c r="G37" s="41">
        <f t="shared" ref="G37" si="7">SUM(D37:F37)</f>
        <v>-730.36810000000003</v>
      </c>
    </row>
    <row r="38" spans="2:34" s="42" customFormat="1" ht="20.25" customHeight="1" x14ac:dyDescent="0.25">
      <c r="B38" s="44" t="s">
        <v>51</v>
      </c>
      <c r="C38" s="49" t="s">
        <v>52</v>
      </c>
      <c r="D38" s="60" t="s">
        <v>46</v>
      </c>
      <c r="E38" s="58" t="s">
        <v>45</v>
      </c>
      <c r="F38" s="41">
        <v>0</v>
      </c>
      <c r="G38" s="41">
        <v>372.37</v>
      </c>
    </row>
    <row r="39" spans="2:34" s="42" customFormat="1" ht="20.25" customHeight="1" x14ac:dyDescent="0.25">
      <c r="B39" s="44" t="s">
        <v>51</v>
      </c>
      <c r="C39" s="49" t="s">
        <v>53</v>
      </c>
      <c r="D39" s="60" t="s">
        <v>46</v>
      </c>
      <c r="E39" s="58" t="s">
        <v>45</v>
      </c>
      <c r="F39" s="41">
        <v>0</v>
      </c>
      <c r="G39" s="41">
        <v>-48.79</v>
      </c>
    </row>
    <row r="40" spans="2:34" s="28" customFormat="1" ht="7.5" customHeight="1" thickBot="1" x14ac:dyDescent="0.25">
      <c r="B40" s="29"/>
      <c r="C40" s="29"/>
      <c r="D40" s="29"/>
      <c r="F40" s="30"/>
      <c r="G40" s="30"/>
    </row>
    <row r="41" spans="2:34" s="7" customFormat="1" ht="18.75" thickBot="1" x14ac:dyDescent="0.3">
      <c r="B41" s="53" t="s">
        <v>1</v>
      </c>
      <c r="C41" s="53"/>
      <c r="D41" s="53"/>
      <c r="E41" s="53"/>
      <c r="F41" s="17"/>
      <c r="G41" s="19">
        <f>SUM(G14:G39)</f>
        <v>21481.741600000001</v>
      </c>
      <c r="H41" s="4"/>
      <c r="I41" s="4"/>
      <c r="J41" s="5"/>
      <c r="N41" s="4"/>
      <c r="O41" s="4"/>
      <c r="P41" s="4"/>
      <c r="Q41" s="4"/>
      <c r="R41" s="5"/>
      <c r="S41" s="5"/>
      <c r="T41" s="5"/>
      <c r="U41" s="5"/>
      <c r="V41" s="5"/>
      <c r="W41" s="5"/>
      <c r="X41" s="4"/>
      <c r="Y41" s="4"/>
      <c r="Z41" s="4"/>
      <c r="AA41" s="4"/>
      <c r="AB41" s="5"/>
      <c r="AC41" s="5"/>
      <c r="AD41" s="4"/>
      <c r="AE41" s="5"/>
      <c r="AF41" s="4"/>
      <c r="AG41" s="4"/>
      <c r="AH41" s="6"/>
    </row>
    <row r="42" spans="2:34" s="20" customFormat="1" thickBot="1" x14ac:dyDescent="0.25">
      <c r="B42" s="21"/>
      <c r="C42" s="32"/>
      <c r="F42" s="22"/>
      <c r="G42" s="22"/>
    </row>
    <row r="43" spans="2:34" s="23" customFormat="1" ht="30.75" thickBot="1" x14ac:dyDescent="0.45">
      <c r="B43" s="50"/>
      <c r="C43" s="50" t="s">
        <v>9</v>
      </c>
      <c r="D43" s="50"/>
      <c r="E43" s="50"/>
      <c r="F43" s="50"/>
      <c r="G43" s="51">
        <f>G9-G41</f>
        <v>-480.7416000000012</v>
      </c>
      <c r="H43" s="24"/>
    </row>
  </sheetData>
  <mergeCells count="3">
    <mergeCell ref="B2:H2"/>
    <mergeCell ref="B41:E41"/>
    <mergeCell ref="B9:E9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6558-082C-402B-94CD-5ECC52A9432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Petanas</dc:creator>
  <cp:lastModifiedBy>Miquel Petanas</cp:lastModifiedBy>
  <cp:lastPrinted>2022-11-30T12:40:27Z</cp:lastPrinted>
  <dcterms:created xsi:type="dcterms:W3CDTF">2015-06-05T18:19:34Z</dcterms:created>
  <dcterms:modified xsi:type="dcterms:W3CDTF">2022-11-30T12:48:59Z</dcterms:modified>
</cp:coreProperties>
</file>