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Gerencia\PORTAL DE TRANSPARÈNCIA_NOU\2_GESTIÓ ECONÒMICA\a_Pressupost\5_Modificació de pressupostos\"/>
    </mc:Choice>
  </mc:AlternateContent>
  <xr:revisionPtr revIDLastSave="0" documentId="13_ncr:1_{31ED524E-92C8-4A6D-B6A5-78CFD091B9D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01MC_CE" sheetId="1" r:id="rId1"/>
    <sheet name="002MC_IRFA" sheetId="2" r:id="rId2"/>
    <sheet name="003MC_ICRT" sheetId="3" r:id="rId3"/>
    <sheet name="004MC_CGI" sheetId="4" r:id="rId4"/>
    <sheet name="005MC_CG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5" l="1"/>
  <c r="C43" i="5"/>
  <c r="E40" i="5"/>
  <c r="E43" i="5" s="1"/>
  <c r="I39" i="5"/>
  <c r="I38" i="5"/>
  <c r="G36" i="5"/>
  <c r="G45" i="5" s="1"/>
  <c r="E36" i="5"/>
  <c r="C36" i="5"/>
  <c r="C45" i="5" s="1"/>
  <c r="I34" i="5"/>
  <c r="I33" i="5"/>
  <c r="I32" i="5"/>
  <c r="I36" i="5" s="1"/>
  <c r="G23" i="5"/>
  <c r="C23" i="5"/>
  <c r="I21" i="5"/>
  <c r="I20" i="5"/>
  <c r="I19" i="5"/>
  <c r="E18" i="5"/>
  <c r="E23" i="5" s="1"/>
  <c r="G16" i="5"/>
  <c r="G25" i="5" s="1"/>
  <c r="E16" i="5"/>
  <c r="C16" i="5"/>
  <c r="C25" i="5" s="1"/>
  <c r="I14" i="5"/>
  <c r="I13" i="5"/>
  <c r="I12" i="5"/>
  <c r="E11" i="5"/>
  <c r="I11" i="5" s="1"/>
  <c r="I16" i="5" s="1"/>
  <c r="I10" i="5"/>
  <c r="G42" i="4"/>
  <c r="C42" i="4"/>
  <c r="E39" i="4"/>
  <c r="E42" i="4" s="1"/>
  <c r="I38" i="4"/>
  <c r="I37" i="4"/>
  <c r="G35" i="4"/>
  <c r="G44" i="4" s="1"/>
  <c r="E35" i="4"/>
  <c r="C35" i="4"/>
  <c r="C44" i="4" s="1"/>
  <c r="I33" i="4"/>
  <c r="I32" i="4"/>
  <c r="I31" i="4"/>
  <c r="I35" i="4" s="1"/>
  <c r="G22" i="4"/>
  <c r="E22" i="4"/>
  <c r="C22" i="4"/>
  <c r="I20" i="4"/>
  <c r="I19" i="4"/>
  <c r="I18" i="4"/>
  <c r="I17" i="4"/>
  <c r="I22" i="4" s="1"/>
  <c r="G15" i="4"/>
  <c r="G24" i="4" s="1"/>
  <c r="E15" i="4"/>
  <c r="E24" i="4" s="1"/>
  <c r="C15" i="4"/>
  <c r="C24" i="4" s="1"/>
  <c r="I13" i="4"/>
  <c r="I15" i="4" s="1"/>
  <c r="I12" i="4"/>
  <c r="I11" i="4"/>
  <c r="I10" i="4"/>
  <c r="I9" i="4"/>
  <c r="G42" i="3"/>
  <c r="E42" i="3"/>
  <c r="C42" i="3"/>
  <c r="I39" i="3"/>
  <c r="I38" i="3"/>
  <c r="I37" i="3"/>
  <c r="I42" i="3" s="1"/>
  <c r="G35" i="3"/>
  <c r="G44" i="3" s="1"/>
  <c r="E35" i="3"/>
  <c r="E44" i="3" s="1"/>
  <c r="C35" i="3"/>
  <c r="C44" i="3" s="1"/>
  <c r="I33" i="3"/>
  <c r="I35" i="3" s="1"/>
  <c r="I32" i="3"/>
  <c r="I31" i="3"/>
  <c r="G22" i="3"/>
  <c r="E22" i="3"/>
  <c r="C22" i="3"/>
  <c r="I20" i="3"/>
  <c r="I19" i="3"/>
  <c r="I18" i="3"/>
  <c r="I17" i="3"/>
  <c r="I22" i="3" s="1"/>
  <c r="G15" i="3"/>
  <c r="G24" i="3" s="1"/>
  <c r="E15" i="3"/>
  <c r="E24" i="3" s="1"/>
  <c r="C15" i="3"/>
  <c r="I13" i="3"/>
  <c r="I12" i="3"/>
  <c r="I11" i="3"/>
  <c r="I10" i="3"/>
  <c r="I9" i="3"/>
  <c r="I9" i="2"/>
  <c r="I10" i="2"/>
  <c r="I11" i="2"/>
  <c r="I12" i="2"/>
  <c r="I13" i="2"/>
  <c r="C15" i="2"/>
  <c r="E15" i="2"/>
  <c r="G15" i="2"/>
  <c r="I15" i="2"/>
  <c r="I17" i="2"/>
  <c r="I18" i="2"/>
  <c r="I22" i="2" s="1"/>
  <c r="I19" i="2"/>
  <c r="I20" i="2"/>
  <c r="C22" i="2"/>
  <c r="E22" i="2"/>
  <c r="G22" i="2"/>
  <c r="G24" i="2" s="1"/>
  <c r="C24" i="2"/>
  <c r="E24" i="2"/>
  <c r="I29" i="2"/>
  <c r="I30" i="2"/>
  <c r="I35" i="2" s="1"/>
  <c r="I44" i="2" s="1"/>
  <c r="I31" i="2"/>
  <c r="I32" i="2"/>
  <c r="I33" i="2"/>
  <c r="C35" i="2"/>
  <c r="E35" i="2"/>
  <c r="G35" i="2"/>
  <c r="G44" i="2" s="1"/>
  <c r="I37" i="2"/>
  <c r="I38" i="2"/>
  <c r="I39" i="2"/>
  <c r="I42" i="2" s="1"/>
  <c r="C42" i="2"/>
  <c r="E42" i="2"/>
  <c r="E44" i="2" s="1"/>
  <c r="G42" i="2"/>
  <c r="C44" i="2"/>
  <c r="G42" i="1"/>
  <c r="E42" i="1"/>
  <c r="C42" i="1"/>
  <c r="I39" i="1"/>
  <c r="I38" i="1"/>
  <c r="I37" i="1"/>
  <c r="I42" i="1" s="1"/>
  <c r="G35" i="1"/>
  <c r="E35" i="1"/>
  <c r="C35" i="1"/>
  <c r="C44" i="1" s="1"/>
  <c r="I33" i="1"/>
  <c r="I32" i="1"/>
  <c r="I31" i="1"/>
  <c r="G22" i="1"/>
  <c r="E22" i="1"/>
  <c r="C22" i="1"/>
  <c r="I20" i="1"/>
  <c r="I19" i="1"/>
  <c r="I18" i="1"/>
  <c r="I17" i="1"/>
  <c r="I22" i="1" s="1"/>
  <c r="G15" i="1"/>
  <c r="G24" i="1" s="1"/>
  <c r="E15" i="1"/>
  <c r="E24" i="1" s="1"/>
  <c r="C15" i="1"/>
  <c r="C24" i="1" s="1"/>
  <c r="I13" i="1"/>
  <c r="I12" i="1"/>
  <c r="I11" i="1"/>
  <c r="I10" i="1"/>
  <c r="I9" i="1"/>
  <c r="E25" i="5" l="1"/>
  <c r="E45" i="5"/>
  <c r="I40" i="5"/>
  <c r="I43" i="5" s="1"/>
  <c r="I45" i="5" s="1"/>
  <c r="I18" i="5"/>
  <c r="I23" i="5" s="1"/>
  <c r="I25" i="5" s="1"/>
  <c r="I24" i="4"/>
  <c r="E44" i="4"/>
  <c r="I39" i="4"/>
  <c r="I42" i="4" s="1"/>
  <c r="I44" i="4" s="1"/>
  <c r="I15" i="3"/>
  <c r="I24" i="3" s="1"/>
  <c r="C24" i="3"/>
  <c r="I44" i="3"/>
  <c r="I24" i="2"/>
  <c r="G44" i="1"/>
  <c r="I35" i="1"/>
  <c r="I44" i="1" s="1"/>
  <c r="E44" i="1"/>
  <c r="I15" i="1"/>
  <c r="I24" i="1" s="1"/>
</calcChain>
</file>

<file path=xl/sharedStrings.xml><?xml version="1.0" encoding="utf-8"?>
<sst xmlns="http://schemas.openxmlformats.org/spreadsheetml/2006/main" count="260" uniqueCount="43">
  <si>
    <t>D E S P E S E S</t>
  </si>
  <si>
    <t>CAP.</t>
  </si>
  <si>
    <t>DENOMINACIÓ</t>
  </si>
  <si>
    <t>CRÈDITS</t>
  </si>
  <si>
    <t>MODIFICAC.</t>
  </si>
  <si>
    <t>INICIALS</t>
  </si>
  <si>
    <t>ANTERIORS</t>
  </si>
  <si>
    <t>EXPEDIENT</t>
  </si>
  <si>
    <t>TOTALS</t>
  </si>
  <si>
    <t>DESPESES DE PERSONAL</t>
  </si>
  <si>
    <t>COMPRA DE  BENS CORRENTS I SERVEIS</t>
  </si>
  <si>
    <t>INTERESSOS I DESPESES FINANCERES</t>
  </si>
  <si>
    <t>TRANSFERÈNCIES CORRENTS</t>
  </si>
  <si>
    <t>FONS DE CONTINGÈNCIES I ALTRES IMPR.</t>
  </si>
  <si>
    <t>OPERACIONS CORRENTS</t>
  </si>
  <si>
    <t>INVERSIONS REALS</t>
  </si>
  <si>
    <t>TRANSFERÈNCIES CAPITAL</t>
  </si>
  <si>
    <t>VARIACIÓ ACTIUS FINANCERS</t>
  </si>
  <si>
    <t>VARIACIÓ PASSIUS FINANCERS</t>
  </si>
  <si>
    <t>OPERACIONS DE CAPITAL</t>
  </si>
  <si>
    <t>T O T A L</t>
  </si>
  <si>
    <t>I N G R E S S O S</t>
  </si>
  <si>
    <t>DRETS</t>
  </si>
  <si>
    <t>IMPOSTOS DIRECTES</t>
  </si>
  <si>
    <t>IMPOSTOS INDIRECTES</t>
  </si>
  <si>
    <t>TAXES I ALTRES INGRESSOS</t>
  </si>
  <si>
    <t>INGRESSOS PATRIMONIALS</t>
  </si>
  <si>
    <t>ALIENACIÓ INVERSIONS</t>
  </si>
  <si>
    <t>La interventora delegada,</t>
  </si>
  <si>
    <t>PATRONAT MUNICIPAL D'ESPORTS DE TARRAGONA</t>
  </si>
  <si>
    <t>COMPETÈNCIA: PRESIDÈNCIA</t>
  </si>
  <si>
    <t>EXPEDIENT DE MODIFICACIONS DE CRÈDITS NUMERO 2</t>
  </si>
  <si>
    <t>Tarragona, a la data de la signatura electrònica</t>
  </si>
  <si>
    <t>EXPEDIENT DE MODIFICACIONS DE CRÈDITS NUMERO 3</t>
  </si>
  <si>
    <t>EXPEDIENT DE MODIFICACIONS DE CRÈDITS NUMERO 4</t>
  </si>
  <si>
    <t>EXPEDIENT DE MODIFICACIONS DE CRÈDITS NUMERO 5</t>
  </si>
  <si>
    <t>INCORPORACIÓ DE ROMANENTS AMB FINANÇAMENT AFECTAT</t>
  </si>
  <si>
    <t>CRÈDIT GENERAT PER NOUS INGRESSOS</t>
  </si>
  <si>
    <t>CRÈDITS GENERATS PER NOUS INGRESSOS</t>
  </si>
  <si>
    <t>COMPETÈNCIA: CONSELL RECTOR</t>
  </si>
  <si>
    <t>EXPEDIENT DE MODIFICACIONS DE CRÈDITS NUMERO 1</t>
  </si>
  <si>
    <t>CRÈDITS EXTRAORDINARIS</t>
  </si>
  <si>
    <t>INCORPORACIÓ DE CRÈDITS FINANÇATS AMB ROMANENT DE TRESORERIA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</si>
</sst>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="115" zoomScaleNormal="115" workbookViewId="0">
      <selection sqref="A1:XFD2"/>
    </sheetView>
  </sheetViews>
  <sheetFormatPr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5" x14ac:dyDescent="0.25">
      <c r="A1" t="s">
        <v>29</v>
      </c>
    </row>
    <row r="2" spans="1:10" customFormat="1" ht="15" x14ac:dyDescent="0.25">
      <c r="A2" t="s">
        <v>39</v>
      </c>
    </row>
    <row r="3" spans="1:10" customFormat="1" ht="15" x14ac:dyDescent="0.25"/>
    <row r="4" spans="1:10" s="2" customFormat="1" ht="14.1" customHeight="1" x14ac:dyDescent="0.25">
      <c r="A4" s="1" t="s">
        <v>40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4.1" customHeight="1" x14ac:dyDescent="0.25">
      <c r="A5" s="1" t="s">
        <v>41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4.1" customHeight="1" x14ac:dyDescent="0.25">
      <c r="B6" s="3" t="s">
        <v>0</v>
      </c>
    </row>
    <row r="7" spans="1:10" s="2" customFormat="1" ht="14.1" customHeigh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ht="14.1" customHeigh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ht="14.1" customHeight="1" x14ac:dyDescent="0.25">
      <c r="A9" s="6">
        <v>1</v>
      </c>
      <c r="B9" s="7" t="s">
        <v>9</v>
      </c>
      <c r="C9" s="8">
        <v>2158936</v>
      </c>
      <c r="D9" s="8"/>
      <c r="E9" s="8">
        <v>0</v>
      </c>
      <c r="F9" s="8"/>
      <c r="G9" s="8">
        <v>0</v>
      </c>
      <c r="H9" s="8"/>
      <c r="I9" s="8">
        <f>C9+E9+G9</f>
        <v>2158936</v>
      </c>
      <c r="J9" s="9"/>
    </row>
    <row r="10" spans="1:10" s="2" customFormat="1" ht="14.1" customHeight="1" x14ac:dyDescent="0.25">
      <c r="A10" s="10">
        <v>2</v>
      </c>
      <c r="B10" s="2" t="s">
        <v>10</v>
      </c>
      <c r="C10" s="11">
        <v>3485544</v>
      </c>
      <c r="D10" s="11"/>
      <c r="E10" s="11">
        <v>0</v>
      </c>
      <c r="F10" s="11"/>
      <c r="G10" s="11">
        <v>0</v>
      </c>
      <c r="H10" s="11"/>
      <c r="I10" s="8">
        <f>C10+E10+G10</f>
        <v>3485544</v>
      </c>
      <c r="J10" s="12"/>
    </row>
    <row r="11" spans="1:10" s="2" customFormat="1" ht="14.1" customHeight="1" x14ac:dyDescent="0.25">
      <c r="A11" s="10">
        <v>3</v>
      </c>
      <c r="B11" s="2" t="s">
        <v>11</v>
      </c>
      <c r="C11" s="11">
        <v>10500</v>
      </c>
      <c r="D11" s="11"/>
      <c r="E11" s="11">
        <v>0</v>
      </c>
      <c r="F11" s="11"/>
      <c r="G11" s="11">
        <v>0</v>
      </c>
      <c r="H11" s="11"/>
      <c r="I11" s="8">
        <f>C11+E11+G11</f>
        <v>10500</v>
      </c>
      <c r="J11" s="12"/>
    </row>
    <row r="12" spans="1:10" s="2" customFormat="1" ht="14.1" customHeight="1" x14ac:dyDescent="0.25">
      <c r="A12" s="10">
        <v>4</v>
      </c>
      <c r="B12" s="2" t="s">
        <v>12</v>
      </c>
      <c r="C12" s="11">
        <v>0</v>
      </c>
      <c r="D12" s="11"/>
      <c r="E12" s="11">
        <v>0</v>
      </c>
      <c r="F12" s="11"/>
      <c r="G12" s="11">
        <v>327925.62</v>
      </c>
      <c r="H12" s="11"/>
      <c r="I12" s="8">
        <f>C12+E12+G12</f>
        <v>327925.62</v>
      </c>
      <c r="J12" s="12"/>
    </row>
    <row r="13" spans="1:10" s="2" customFormat="1" ht="14.1" customHeigh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ht="14.1" customHeigh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ht="14.1" customHeight="1" x14ac:dyDescent="0.25">
      <c r="B15" s="2" t="s">
        <v>14</v>
      </c>
      <c r="C15" s="11">
        <f>SUM(C9:C14)</f>
        <v>5659980</v>
      </c>
      <c r="D15" s="11"/>
      <c r="E15" s="11">
        <f>SUM(E9:E14)</f>
        <v>0</v>
      </c>
      <c r="F15" s="11"/>
      <c r="G15" s="11">
        <f>SUM(G9:G14)</f>
        <v>327925.62</v>
      </c>
      <c r="H15" s="11"/>
      <c r="I15" s="11">
        <f>SUM(I9:I14)</f>
        <v>5987905.6200000001</v>
      </c>
      <c r="J15" s="12"/>
    </row>
    <row r="16" spans="1:10" s="2" customFormat="1" ht="14.1" customHeigh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ht="14.1" customHeight="1" x14ac:dyDescent="0.25">
      <c r="A17" s="10">
        <v>6</v>
      </c>
      <c r="B17" s="2" t="s">
        <v>15</v>
      </c>
      <c r="C17" s="11">
        <v>309310</v>
      </c>
      <c r="D17" s="11"/>
      <c r="E17" s="11">
        <v>0</v>
      </c>
      <c r="F17" s="11"/>
      <c r="G17" s="11">
        <v>0</v>
      </c>
      <c r="H17" s="11"/>
      <c r="I17" s="8">
        <f>C17+E17+G17</f>
        <v>309310</v>
      </c>
      <c r="J17" s="12"/>
    </row>
    <row r="18" spans="1:10" s="2" customFormat="1" ht="14.1" customHeigh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ht="14.1" customHeigh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ht="14.1" customHeigh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ht="14.1" customHeight="1" x14ac:dyDescent="0.25">
      <c r="C21" s="8"/>
      <c r="D21" s="8"/>
      <c r="E21" s="8"/>
      <c r="F21" s="8"/>
      <c r="G21" s="8"/>
      <c r="H21" s="8"/>
      <c r="I21" s="8"/>
    </row>
    <row r="22" spans="1:10" s="2" customFormat="1" ht="14.1" customHeight="1" x14ac:dyDescent="0.25">
      <c r="B22" s="2" t="s">
        <v>19</v>
      </c>
      <c r="C22" s="11">
        <f>SUM(C17:C21)</f>
        <v>319310</v>
      </c>
      <c r="D22" s="11"/>
      <c r="E22" s="11">
        <f>SUM(E17:E21)</f>
        <v>0</v>
      </c>
      <c r="F22" s="11"/>
      <c r="G22" s="11">
        <f>SUM(G17:G20)</f>
        <v>0</v>
      </c>
      <c r="H22" s="11"/>
      <c r="I22" s="11">
        <f>SUM(I17:I21)</f>
        <v>319310</v>
      </c>
    </row>
    <row r="23" spans="1:10" s="2" customFormat="1" ht="14.1" customHeigh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4.1" customHeight="1" thickBot="1" x14ac:dyDescent="0.3">
      <c r="B24" s="14" t="s">
        <v>20</v>
      </c>
      <c r="C24" s="15">
        <f>SUM(C15+C22)</f>
        <v>5979290</v>
      </c>
      <c r="D24" s="15"/>
      <c r="E24" s="15">
        <f>SUM(E15+E22)</f>
        <v>0</v>
      </c>
      <c r="F24" s="15"/>
      <c r="G24" s="15">
        <f>SUM(G15+G22)</f>
        <v>327925.62</v>
      </c>
      <c r="H24" s="15"/>
      <c r="I24" s="15">
        <f>SUM(I15+I22)</f>
        <v>6307215.6200000001</v>
      </c>
    </row>
    <row r="25" spans="1:10" s="2" customFormat="1" ht="14.1" customHeight="1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ht="14.1" customHeight="1" x14ac:dyDescent="0.25">
      <c r="B26" s="3" t="s">
        <v>21</v>
      </c>
    </row>
    <row r="27" spans="1:10" s="2" customFormat="1" ht="14.1" customHeigh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ht="14.1" customHeigh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ht="14.1" customHeigh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ht="14.1" customHeigh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ht="14.1" customHeight="1" x14ac:dyDescent="0.25">
      <c r="A31" s="10">
        <v>3</v>
      </c>
      <c r="B31" s="2" t="s">
        <v>25</v>
      </c>
      <c r="C31" s="11">
        <v>3205980</v>
      </c>
      <c r="D31" s="11"/>
      <c r="E31" s="11">
        <v>0</v>
      </c>
      <c r="F31" s="11"/>
      <c r="G31" s="11">
        <v>0</v>
      </c>
      <c r="H31" s="11"/>
      <c r="I31" s="11">
        <f>C31+E31+G31</f>
        <v>3205980</v>
      </c>
    </row>
    <row r="32" spans="1:10" s="2" customFormat="1" ht="14.1" customHeight="1" x14ac:dyDescent="0.25">
      <c r="A32" s="10">
        <v>4</v>
      </c>
      <c r="B32" s="2" t="s">
        <v>12</v>
      </c>
      <c r="C32" s="11">
        <v>2453000</v>
      </c>
      <c r="D32" s="11"/>
      <c r="E32" s="11">
        <v>0</v>
      </c>
      <c r="F32" s="11"/>
      <c r="G32" s="11">
        <v>0</v>
      </c>
      <c r="H32" s="11"/>
      <c r="I32" s="11">
        <f>C32+E32+G32</f>
        <v>2453000</v>
      </c>
    </row>
    <row r="33" spans="1:10" s="2" customFormat="1" ht="14.1" customHeigh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ht="14.1" customHeight="1" x14ac:dyDescent="0.25">
      <c r="C34" s="8"/>
      <c r="D34" s="8"/>
      <c r="E34" s="8"/>
      <c r="F34" s="8"/>
      <c r="G34" s="8"/>
      <c r="H34" s="8"/>
      <c r="I34" s="8"/>
    </row>
    <row r="35" spans="1:10" s="2" customFormat="1" ht="14.1" customHeight="1" x14ac:dyDescent="0.25">
      <c r="B35" s="2" t="s">
        <v>14</v>
      </c>
      <c r="C35" s="11">
        <f>SUM(C29:C34)</f>
        <v>5659980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5659980</v>
      </c>
    </row>
    <row r="36" spans="1:10" s="2" customFormat="1" ht="14.1" customHeight="1" x14ac:dyDescent="0.25">
      <c r="C36" s="11"/>
      <c r="D36" s="11"/>
      <c r="E36" s="11"/>
      <c r="F36" s="11"/>
      <c r="G36" s="11"/>
      <c r="H36" s="11"/>
      <c r="I36" s="11"/>
    </row>
    <row r="37" spans="1:10" s="2" customFormat="1" ht="14.1" customHeigh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ht="14.1" customHeight="1" x14ac:dyDescent="0.25">
      <c r="A38" s="10">
        <v>7</v>
      </c>
      <c r="B38" s="2" t="s">
        <v>16</v>
      </c>
      <c r="C38" s="11">
        <v>309310</v>
      </c>
      <c r="D38" s="11"/>
      <c r="E38" s="11">
        <v>0</v>
      </c>
      <c r="F38" s="11"/>
      <c r="G38" s="11">
        <v>0</v>
      </c>
      <c r="H38" s="11"/>
      <c r="I38" s="11">
        <f>C38+E38+G38</f>
        <v>309310</v>
      </c>
    </row>
    <row r="39" spans="1:10" s="2" customFormat="1" ht="14.1" customHeight="1" x14ac:dyDescent="0.25">
      <c r="A39" s="10">
        <v>8</v>
      </c>
      <c r="B39" s="2" t="s">
        <v>17</v>
      </c>
      <c r="C39" s="11">
        <v>10000</v>
      </c>
      <c r="D39" s="11"/>
      <c r="E39" s="11">
        <v>0</v>
      </c>
      <c r="F39" s="11"/>
      <c r="G39" s="11">
        <v>327925.62</v>
      </c>
      <c r="H39" s="11"/>
      <c r="I39" s="11">
        <f>C39+E39+G39</f>
        <v>337925.62</v>
      </c>
    </row>
    <row r="40" spans="1:10" s="2" customFormat="1" ht="14.1" customHeigh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ht="14.1" customHeight="1" x14ac:dyDescent="0.25">
      <c r="C41" s="17"/>
      <c r="D41" s="17"/>
      <c r="E41" s="17"/>
      <c r="F41" s="17"/>
      <c r="G41" s="17"/>
      <c r="H41" s="17"/>
      <c r="I41" s="17"/>
    </row>
    <row r="42" spans="1:10" s="2" customFormat="1" ht="14.1" customHeight="1" x14ac:dyDescent="0.25">
      <c r="B42" s="2" t="s">
        <v>19</v>
      </c>
      <c r="C42" s="11">
        <f>SUM(C37:C41)</f>
        <v>319310</v>
      </c>
      <c r="D42" s="11"/>
      <c r="E42" s="11">
        <f>SUM(E37:E41)</f>
        <v>0</v>
      </c>
      <c r="F42" s="11"/>
      <c r="G42" s="11">
        <f>SUM(G37:G40)</f>
        <v>327925.62</v>
      </c>
      <c r="H42" s="11"/>
      <c r="I42" s="11">
        <f>SUM(I37:I41)</f>
        <v>647235.62</v>
      </c>
    </row>
    <row r="43" spans="1:10" s="2" customFormat="1" ht="14.1" customHeight="1" x14ac:dyDescent="0.25">
      <c r="C43" s="8"/>
      <c r="D43" s="8"/>
      <c r="E43" s="8"/>
      <c r="F43" s="8"/>
      <c r="G43" s="8"/>
      <c r="H43" s="8"/>
      <c r="I43" s="8"/>
    </row>
    <row r="44" spans="1:10" s="3" customFormat="1" ht="14.1" customHeight="1" thickBot="1" x14ac:dyDescent="0.3">
      <c r="B44" s="14" t="s">
        <v>20</v>
      </c>
      <c r="C44" s="15">
        <f>SUM(C35+C42)</f>
        <v>5979290</v>
      </c>
      <c r="D44" s="15"/>
      <c r="E44" s="15">
        <f>SUM(E35+E42)</f>
        <v>0</v>
      </c>
      <c r="F44" s="15"/>
      <c r="G44" s="15">
        <f>SUM(G35+G42)</f>
        <v>327925.62</v>
      </c>
      <c r="H44" s="15"/>
      <c r="I44" s="15">
        <f>SUM(I35+I42)</f>
        <v>6307215.6200000001</v>
      </c>
    </row>
    <row r="45" spans="1:10" ht="8.25" customHeight="1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ht="14.1" customHeight="1" x14ac:dyDescent="0.15">
      <c r="E46" s="18" t="s">
        <v>32</v>
      </c>
      <c r="G46" s="21"/>
      <c r="H46" s="21"/>
      <c r="I46" s="21"/>
      <c r="J46" s="21"/>
    </row>
    <row r="47" spans="1:10" ht="14.1" customHeight="1" x14ac:dyDescent="0.15">
      <c r="E47" s="22" t="s">
        <v>28</v>
      </c>
    </row>
    <row r="48" spans="1:10" ht="14.1" customHeight="1" x14ac:dyDescent="0.15">
      <c r="F48" s="23"/>
      <c r="G48" s="23"/>
      <c r="H48" s="23"/>
      <c r="I48" s="23"/>
    </row>
  </sheetData>
  <mergeCells count="16">
    <mergeCell ref="C27:D27"/>
    <mergeCell ref="E27:F27"/>
    <mergeCell ref="G27:H27"/>
    <mergeCell ref="I27:J27"/>
    <mergeCell ref="E28:F28"/>
    <mergeCell ref="G28:H28"/>
    <mergeCell ref="I28:J28"/>
    <mergeCell ref="G7:H7"/>
    <mergeCell ref="I7:J7"/>
    <mergeCell ref="E8:F8"/>
    <mergeCell ref="G8:H8"/>
    <mergeCell ref="I8:J8"/>
    <mergeCell ref="A7:A8"/>
    <mergeCell ref="B7:B8"/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zoomScale="145" zoomScaleNormal="145" workbookViewId="0">
      <selection sqref="A1:XFD2"/>
    </sheetView>
  </sheetViews>
  <sheetFormatPr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4.1" customHeight="1" x14ac:dyDescent="0.25">
      <c r="A1" t="s">
        <v>29</v>
      </c>
    </row>
    <row r="2" spans="1:10" customFormat="1" ht="14.1" customHeight="1" x14ac:dyDescent="0.25">
      <c r="A2" t="s">
        <v>30</v>
      </c>
    </row>
    <row r="4" spans="1:10" s="2" customFormat="1" ht="14.1" customHeight="1" x14ac:dyDescent="0.25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4.1" customHeight="1" x14ac:dyDescent="0.25">
      <c r="A5" s="1" t="s">
        <v>36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4.1" customHeight="1" x14ac:dyDescent="0.25">
      <c r="B6" s="3" t="s">
        <v>0</v>
      </c>
    </row>
    <row r="7" spans="1:10" s="2" customFormat="1" ht="14.1" customHeigh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ht="14.1" customHeigh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ht="14.1" customHeight="1" x14ac:dyDescent="0.25">
      <c r="A9" s="6">
        <v>1</v>
      </c>
      <c r="B9" s="7" t="s">
        <v>9</v>
      </c>
      <c r="C9" s="8">
        <v>2158936</v>
      </c>
      <c r="D9" s="8"/>
      <c r="E9" s="8">
        <v>0</v>
      </c>
      <c r="F9" s="8"/>
      <c r="G9" s="8">
        <v>0</v>
      </c>
      <c r="H9" s="8"/>
      <c r="I9" s="8">
        <f>C9+E9+G9</f>
        <v>2158936</v>
      </c>
      <c r="J9" s="9"/>
    </row>
    <row r="10" spans="1:10" s="2" customFormat="1" ht="14.1" customHeight="1" x14ac:dyDescent="0.25">
      <c r="A10" s="10">
        <v>2</v>
      </c>
      <c r="B10" s="2" t="s">
        <v>10</v>
      </c>
      <c r="C10" s="11">
        <v>3485544</v>
      </c>
      <c r="D10" s="11"/>
      <c r="E10" s="11">
        <v>0</v>
      </c>
      <c r="F10" s="11"/>
      <c r="G10" s="11">
        <v>0</v>
      </c>
      <c r="H10" s="11"/>
      <c r="I10" s="8">
        <f>C10+E10+G10</f>
        <v>3485544</v>
      </c>
      <c r="J10" s="12"/>
    </row>
    <row r="11" spans="1:10" s="2" customFormat="1" ht="14.1" customHeight="1" x14ac:dyDescent="0.25">
      <c r="A11" s="10">
        <v>3</v>
      </c>
      <c r="B11" s="2" t="s">
        <v>11</v>
      </c>
      <c r="C11" s="11">
        <v>10500</v>
      </c>
      <c r="D11" s="11"/>
      <c r="E11" s="11">
        <v>0</v>
      </c>
      <c r="F11" s="11"/>
      <c r="G11" s="11">
        <v>0</v>
      </c>
      <c r="H11" s="11"/>
      <c r="I11" s="8">
        <f>C11+E11+G11</f>
        <v>10500</v>
      </c>
      <c r="J11" s="12"/>
    </row>
    <row r="12" spans="1:10" s="2" customFormat="1" ht="14.1" customHeight="1" x14ac:dyDescent="0.25">
      <c r="A12" s="10">
        <v>4</v>
      </c>
      <c r="B12" s="2" t="s">
        <v>12</v>
      </c>
      <c r="C12" s="11">
        <v>0</v>
      </c>
      <c r="D12" s="11"/>
      <c r="E12" s="11">
        <v>267267.93</v>
      </c>
      <c r="F12" s="11"/>
      <c r="G12" s="11">
        <v>0</v>
      </c>
      <c r="H12" s="11"/>
      <c r="I12" s="8">
        <f>C12+E12+G12</f>
        <v>267267.93</v>
      </c>
      <c r="J12" s="12"/>
    </row>
    <row r="13" spans="1:10" s="2" customFormat="1" ht="14.1" customHeigh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ht="14.1" customHeigh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ht="14.1" customHeight="1" x14ac:dyDescent="0.25">
      <c r="B15" s="2" t="s">
        <v>14</v>
      </c>
      <c r="C15" s="11">
        <f>SUM(C9:C14)</f>
        <v>5659980</v>
      </c>
      <c r="D15" s="11"/>
      <c r="E15" s="11">
        <f>SUM(E9:E14)</f>
        <v>267267.93</v>
      </c>
      <c r="F15" s="11"/>
      <c r="G15" s="11">
        <f>SUM(G9:G14)</f>
        <v>0</v>
      </c>
      <c r="H15" s="11"/>
      <c r="I15" s="11">
        <f>SUM(I9:I14)</f>
        <v>5927247.9299999997</v>
      </c>
      <c r="J15" s="12"/>
    </row>
    <row r="16" spans="1:10" s="2" customFormat="1" ht="14.1" customHeigh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ht="14.1" customHeight="1" x14ac:dyDescent="0.25">
      <c r="A17" s="10">
        <v>6</v>
      </c>
      <c r="B17" s="2" t="s">
        <v>15</v>
      </c>
      <c r="C17" s="11">
        <v>309310</v>
      </c>
      <c r="D17" s="11"/>
      <c r="E17" s="11">
        <v>0</v>
      </c>
      <c r="F17" s="11"/>
      <c r="G17" s="11">
        <v>75251.210000000006</v>
      </c>
      <c r="H17" s="11"/>
      <c r="I17" s="8">
        <f>C17+E17+G17</f>
        <v>384561.21</v>
      </c>
      <c r="J17" s="12"/>
    </row>
    <row r="18" spans="1:10" s="2" customFormat="1" ht="14.1" customHeigh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ht="14.1" customHeigh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ht="14.1" customHeigh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ht="14.1" customHeight="1" x14ac:dyDescent="0.25">
      <c r="C21" s="8"/>
      <c r="D21" s="8"/>
      <c r="E21" s="8"/>
      <c r="F21" s="8"/>
      <c r="G21" s="8"/>
      <c r="H21" s="8"/>
      <c r="I21" s="8"/>
    </row>
    <row r="22" spans="1:10" s="2" customFormat="1" ht="14.1" customHeight="1" x14ac:dyDescent="0.25">
      <c r="B22" s="2" t="s">
        <v>19</v>
      </c>
      <c r="C22" s="11">
        <f>SUM(C17:C21)</f>
        <v>319310</v>
      </c>
      <c r="D22" s="11"/>
      <c r="E22" s="11">
        <f>SUM(E17:E21)</f>
        <v>0</v>
      </c>
      <c r="F22" s="11"/>
      <c r="G22" s="11">
        <f>SUM(G17:G20)</f>
        <v>75251.210000000006</v>
      </c>
      <c r="H22" s="11"/>
      <c r="I22" s="11">
        <f>SUM(I17:I21)</f>
        <v>394561.21</v>
      </c>
    </row>
    <row r="23" spans="1:10" s="2" customFormat="1" ht="14.1" customHeigh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4.1" customHeight="1" thickBot="1" x14ac:dyDescent="0.3">
      <c r="B24" s="14" t="s">
        <v>20</v>
      </c>
      <c r="C24" s="15">
        <f>SUM(C15+C22)</f>
        <v>5979290</v>
      </c>
      <c r="D24" s="15"/>
      <c r="E24" s="15">
        <f>SUM(E15+E22)</f>
        <v>267267.93</v>
      </c>
      <c r="F24" s="15"/>
      <c r="G24" s="15">
        <f>SUM(G15+G22)</f>
        <v>75251.210000000006</v>
      </c>
      <c r="H24" s="15"/>
      <c r="I24" s="15">
        <f>SUM(I15+I22)</f>
        <v>6321809.1399999997</v>
      </c>
    </row>
    <row r="25" spans="1:10" s="2" customFormat="1" ht="14.1" customHeight="1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ht="14.1" customHeight="1" x14ac:dyDescent="0.25">
      <c r="B26" s="3" t="s">
        <v>21</v>
      </c>
    </row>
    <row r="27" spans="1:10" s="2" customFormat="1" ht="14.1" customHeigh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ht="14.1" customHeigh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ht="14.1" customHeigh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11">
        <f>C29+E29+G29</f>
        <v>0</v>
      </c>
      <c r="J29" s="7"/>
    </row>
    <row r="30" spans="1:10" s="2" customFormat="1" ht="14.1" customHeigh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>C30+E30+G30</f>
        <v>0</v>
      </c>
    </row>
    <row r="31" spans="1:10" s="2" customFormat="1" ht="14.1" customHeight="1" x14ac:dyDescent="0.25">
      <c r="A31" s="10">
        <v>3</v>
      </c>
      <c r="B31" s="2" t="s">
        <v>25</v>
      </c>
      <c r="C31" s="11">
        <v>3205980</v>
      </c>
      <c r="D31" s="11"/>
      <c r="E31" s="11">
        <v>0</v>
      </c>
      <c r="F31" s="11"/>
      <c r="G31" s="11">
        <v>0</v>
      </c>
      <c r="H31" s="11"/>
      <c r="I31" s="11">
        <f>C31+E31+G31</f>
        <v>3205980</v>
      </c>
    </row>
    <row r="32" spans="1:10" s="2" customFormat="1" ht="14.1" customHeight="1" x14ac:dyDescent="0.25">
      <c r="A32" s="10">
        <v>4</v>
      </c>
      <c r="B32" s="2" t="s">
        <v>12</v>
      </c>
      <c r="C32" s="11">
        <v>2453000</v>
      </c>
      <c r="D32" s="11"/>
      <c r="E32" s="11">
        <v>0</v>
      </c>
      <c r="F32" s="11"/>
      <c r="G32" s="11">
        <v>0</v>
      </c>
      <c r="H32" s="11"/>
      <c r="I32" s="11">
        <f>C32+E32+G32</f>
        <v>2453000</v>
      </c>
    </row>
    <row r="33" spans="1:10" s="2" customFormat="1" ht="14.1" customHeigh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ht="14.1" customHeight="1" x14ac:dyDescent="0.25">
      <c r="C34" s="8"/>
      <c r="D34" s="8"/>
      <c r="E34" s="8"/>
      <c r="F34" s="8"/>
      <c r="G34" s="8"/>
      <c r="H34" s="8"/>
      <c r="I34" s="8"/>
    </row>
    <row r="35" spans="1:10" s="2" customFormat="1" ht="14.1" customHeight="1" x14ac:dyDescent="0.25">
      <c r="B35" s="2" t="s">
        <v>14</v>
      </c>
      <c r="C35" s="11">
        <f>SUM(C29:C34)</f>
        <v>5659980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5659980</v>
      </c>
    </row>
    <row r="36" spans="1:10" s="2" customFormat="1" ht="14.1" customHeight="1" x14ac:dyDescent="0.25">
      <c r="C36" s="11"/>
      <c r="D36" s="11"/>
      <c r="E36" s="11"/>
      <c r="F36" s="11"/>
      <c r="G36" s="11"/>
      <c r="H36" s="11"/>
      <c r="I36" s="11"/>
    </row>
    <row r="37" spans="1:10" s="2" customFormat="1" ht="14.1" customHeigh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ht="14.1" customHeight="1" x14ac:dyDescent="0.25">
      <c r="A38" s="10">
        <v>7</v>
      </c>
      <c r="B38" s="2" t="s">
        <v>16</v>
      </c>
      <c r="C38" s="11">
        <v>309310</v>
      </c>
      <c r="D38" s="11"/>
      <c r="E38" s="11">
        <v>0</v>
      </c>
      <c r="F38" s="11"/>
      <c r="G38" s="11">
        <v>75251.210000000006</v>
      </c>
      <c r="H38" s="11"/>
      <c r="I38" s="11">
        <f>C38+E38+G38</f>
        <v>384561.21</v>
      </c>
    </row>
    <row r="39" spans="1:10" s="2" customFormat="1" ht="14.1" customHeight="1" x14ac:dyDescent="0.25">
      <c r="A39" s="10">
        <v>8</v>
      </c>
      <c r="B39" s="2" t="s">
        <v>17</v>
      </c>
      <c r="C39" s="11">
        <v>10000</v>
      </c>
      <c r="D39" s="11"/>
      <c r="E39" s="11">
        <v>267267.93</v>
      </c>
      <c r="F39" s="11"/>
      <c r="G39" s="11">
        <v>0</v>
      </c>
      <c r="H39" s="11"/>
      <c r="I39" s="11">
        <f>C39+E39+G39</f>
        <v>277267.93</v>
      </c>
    </row>
    <row r="40" spans="1:10" s="2" customFormat="1" ht="14.1" customHeight="1" x14ac:dyDescent="0.25">
      <c r="A40" s="10">
        <v>9</v>
      </c>
      <c r="B40" s="2" t="s">
        <v>18</v>
      </c>
      <c r="C40" s="16"/>
      <c r="D40" s="16"/>
      <c r="E40" s="16"/>
      <c r="F40" s="16"/>
      <c r="G40" s="16"/>
      <c r="H40" s="16"/>
      <c r="I40" s="16"/>
    </row>
    <row r="41" spans="1:10" s="2" customFormat="1" ht="14.1" customHeight="1" x14ac:dyDescent="0.25">
      <c r="C41" s="17"/>
      <c r="D41" s="17"/>
      <c r="E41" s="17"/>
      <c r="F41" s="17"/>
      <c r="G41" s="17"/>
      <c r="H41" s="17"/>
      <c r="I41" s="17"/>
    </row>
    <row r="42" spans="1:10" s="2" customFormat="1" ht="8.25" customHeight="1" x14ac:dyDescent="0.25">
      <c r="B42" s="2" t="s">
        <v>19</v>
      </c>
      <c r="C42" s="11">
        <f>SUM(C37:C41)</f>
        <v>319310</v>
      </c>
      <c r="D42" s="11"/>
      <c r="E42" s="11">
        <f>SUM(E37:E41)</f>
        <v>267267.93</v>
      </c>
      <c r="F42" s="11"/>
      <c r="G42" s="11">
        <f>SUM(G37:G40)</f>
        <v>75251.210000000006</v>
      </c>
      <c r="H42" s="11"/>
      <c r="I42" s="11">
        <f>SUM(I37:I41)</f>
        <v>661829.14</v>
      </c>
    </row>
    <row r="43" spans="1:10" s="2" customFormat="1" ht="14.1" customHeight="1" x14ac:dyDescent="0.25">
      <c r="C43" s="8"/>
      <c r="D43" s="8"/>
      <c r="E43" s="8"/>
      <c r="F43" s="8"/>
      <c r="G43" s="8"/>
      <c r="H43" s="8"/>
      <c r="I43" s="8"/>
    </row>
    <row r="44" spans="1:10" s="3" customFormat="1" ht="14.1" customHeight="1" thickBot="1" x14ac:dyDescent="0.3">
      <c r="B44" s="14" t="s">
        <v>20</v>
      </c>
      <c r="C44" s="15">
        <f>SUM(C35+C42)</f>
        <v>5979290</v>
      </c>
      <c r="D44" s="15"/>
      <c r="E44" s="15">
        <f>SUM(E35+E42)</f>
        <v>267267.93</v>
      </c>
      <c r="F44" s="15"/>
      <c r="G44" s="15">
        <f>SUM(G35+G42)</f>
        <v>75251.210000000006</v>
      </c>
      <c r="H44" s="15"/>
      <c r="I44" s="15">
        <f>SUM(I35+I42)</f>
        <v>6321809.1399999997</v>
      </c>
    </row>
    <row r="45" spans="1:10" ht="14.1" customHeight="1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x14ac:dyDescent="0.15">
      <c r="E46" s="18" t="s">
        <v>32</v>
      </c>
      <c r="G46" s="21"/>
      <c r="H46" s="21"/>
      <c r="I46" s="21"/>
      <c r="J46" s="21"/>
    </row>
    <row r="47" spans="1:10" x14ac:dyDescent="0.15">
      <c r="E47" s="22" t="s">
        <v>28</v>
      </c>
    </row>
    <row r="48" spans="1:10" ht="14.1" customHeight="1" x14ac:dyDescent="0.15">
      <c r="F48" s="23"/>
      <c r="G48" s="23"/>
      <c r="H48" s="23"/>
      <c r="I48" s="23"/>
    </row>
  </sheetData>
  <mergeCells count="16">
    <mergeCell ref="C27:D27"/>
    <mergeCell ref="E27:F27"/>
    <mergeCell ref="G27:H27"/>
    <mergeCell ref="I27:J27"/>
    <mergeCell ref="E28:F28"/>
    <mergeCell ref="G28:H28"/>
    <mergeCell ref="I28:J28"/>
    <mergeCell ref="E7:F7"/>
    <mergeCell ref="G7:H7"/>
    <mergeCell ref="I7:J7"/>
    <mergeCell ref="E8:F8"/>
    <mergeCell ref="G8:H8"/>
    <mergeCell ref="I8:J8"/>
    <mergeCell ref="A7:A8"/>
    <mergeCell ref="B7:B8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zoomScale="145" zoomScaleNormal="145" workbookViewId="0">
      <selection sqref="A1:XFD2"/>
    </sheetView>
  </sheetViews>
  <sheetFormatPr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4.1" customHeight="1" x14ac:dyDescent="0.25">
      <c r="A1" t="s">
        <v>29</v>
      </c>
    </row>
    <row r="2" spans="1:10" customFormat="1" ht="14.1" customHeight="1" x14ac:dyDescent="0.25">
      <c r="A2" t="s">
        <v>30</v>
      </c>
    </row>
    <row r="4" spans="1:10" s="2" customFormat="1" x14ac:dyDescent="0.25">
      <c r="A4" s="1" t="s">
        <v>33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x14ac:dyDescent="0.25">
      <c r="A5" s="1" t="s">
        <v>42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x14ac:dyDescent="0.25">
      <c r="B6" s="3" t="s">
        <v>0</v>
      </c>
    </row>
    <row r="7" spans="1:10" s="2" customForma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x14ac:dyDescent="0.25">
      <c r="A9" s="6">
        <v>1</v>
      </c>
      <c r="B9" s="7" t="s">
        <v>9</v>
      </c>
      <c r="C9" s="8">
        <v>2158936</v>
      </c>
      <c r="D9" s="8"/>
      <c r="E9" s="8">
        <v>0</v>
      </c>
      <c r="F9" s="8"/>
      <c r="G9" s="8">
        <v>26861.25</v>
      </c>
      <c r="H9" s="8"/>
      <c r="I9" s="8">
        <f>C9+E9+G9</f>
        <v>2185797.25</v>
      </c>
      <c r="J9" s="9"/>
    </row>
    <row r="10" spans="1:10" s="2" customFormat="1" x14ac:dyDescent="0.25">
      <c r="A10" s="10">
        <v>2</v>
      </c>
      <c r="B10" s="2" t="s">
        <v>10</v>
      </c>
      <c r="C10" s="11">
        <v>3485544</v>
      </c>
      <c r="D10" s="11"/>
      <c r="E10" s="11">
        <v>0</v>
      </c>
      <c r="F10" s="11"/>
      <c r="G10" s="11">
        <v>98942.98</v>
      </c>
      <c r="H10" s="11"/>
      <c r="I10" s="8">
        <f>C10+E10+G10</f>
        <v>3584486.98</v>
      </c>
      <c r="J10" s="12"/>
    </row>
    <row r="11" spans="1:10" s="2" customFormat="1" x14ac:dyDescent="0.25">
      <c r="A11" s="10">
        <v>3</v>
      </c>
      <c r="B11" s="2" t="s">
        <v>11</v>
      </c>
      <c r="C11" s="11">
        <v>10500</v>
      </c>
      <c r="D11" s="11"/>
      <c r="E11" s="11">
        <v>0</v>
      </c>
      <c r="F11" s="11"/>
      <c r="G11" s="11">
        <v>7050</v>
      </c>
      <c r="H11" s="11"/>
      <c r="I11" s="8">
        <f>C11+E11+G11</f>
        <v>17550</v>
      </c>
      <c r="J11" s="12"/>
    </row>
    <row r="12" spans="1:10" s="2" customFormat="1" x14ac:dyDescent="0.25">
      <c r="A12" s="10">
        <v>4</v>
      </c>
      <c r="B12" s="2" t="s">
        <v>12</v>
      </c>
      <c r="C12" s="11">
        <v>0</v>
      </c>
      <c r="D12" s="11"/>
      <c r="E12" s="11">
        <v>267267.93</v>
      </c>
      <c r="F12" s="11"/>
      <c r="G12" s="11">
        <v>0</v>
      </c>
      <c r="H12" s="11"/>
      <c r="I12" s="8">
        <f>C12+E12+G12</f>
        <v>267267.93</v>
      </c>
      <c r="J12" s="12"/>
    </row>
    <row r="13" spans="1:10" s="2" customForma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x14ac:dyDescent="0.25">
      <c r="B15" s="2" t="s">
        <v>14</v>
      </c>
      <c r="C15" s="11">
        <f>SUM(C9:C14)</f>
        <v>5659980</v>
      </c>
      <c r="D15" s="11"/>
      <c r="E15" s="11">
        <f>SUM(E9:E14)</f>
        <v>267267.93</v>
      </c>
      <c r="F15" s="11"/>
      <c r="G15" s="11">
        <f>SUM(G9:G14)</f>
        <v>132854.22999999998</v>
      </c>
      <c r="H15" s="11"/>
      <c r="I15" s="11">
        <f>SUM(I9:I14)</f>
        <v>6060102.1600000001</v>
      </c>
      <c r="J15" s="12"/>
    </row>
    <row r="16" spans="1:10" s="2" customForma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x14ac:dyDescent="0.25">
      <c r="A17" s="10">
        <v>6</v>
      </c>
      <c r="B17" s="2" t="s">
        <v>15</v>
      </c>
      <c r="C17" s="11">
        <v>309310</v>
      </c>
      <c r="D17" s="11"/>
      <c r="E17" s="11">
        <v>75251.210000000006</v>
      </c>
      <c r="F17" s="11"/>
      <c r="G17" s="11">
        <v>0</v>
      </c>
      <c r="H17" s="11"/>
      <c r="I17" s="8">
        <f>C17+E17+G17</f>
        <v>384561.21</v>
      </c>
      <c r="J17" s="12"/>
    </row>
    <row r="18" spans="1:10" s="2" customForma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x14ac:dyDescent="0.25">
      <c r="C21" s="8"/>
      <c r="D21" s="8"/>
      <c r="E21" s="8"/>
      <c r="F21" s="8"/>
      <c r="G21" s="8"/>
      <c r="H21" s="8"/>
      <c r="I21" s="8"/>
    </row>
    <row r="22" spans="1:10" s="2" customFormat="1" x14ac:dyDescent="0.25">
      <c r="B22" s="2" t="s">
        <v>19</v>
      </c>
      <c r="C22" s="11">
        <f>SUM(C17:C21)</f>
        <v>319310</v>
      </c>
      <c r="D22" s="11"/>
      <c r="E22" s="11">
        <f>SUM(E17:E21)</f>
        <v>75251.210000000006</v>
      </c>
      <c r="F22" s="11"/>
      <c r="G22" s="11">
        <f>SUM(G17:G20)</f>
        <v>0</v>
      </c>
      <c r="H22" s="11"/>
      <c r="I22" s="11">
        <f>SUM(I17:I21)</f>
        <v>394561.21</v>
      </c>
    </row>
    <row r="23" spans="1:10" s="2" customForma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1.25" thickBot="1" x14ac:dyDescent="0.3">
      <c r="B24" s="14" t="s">
        <v>20</v>
      </c>
      <c r="C24" s="15">
        <f>SUM(C15+C22)</f>
        <v>5979290</v>
      </c>
      <c r="D24" s="15"/>
      <c r="E24" s="15">
        <f>SUM(E15+E22)</f>
        <v>342519.14</v>
      </c>
      <c r="F24" s="15"/>
      <c r="G24" s="15">
        <f>SUM(G15+G22)</f>
        <v>132854.22999999998</v>
      </c>
      <c r="H24" s="15"/>
      <c r="I24" s="15">
        <f>SUM(I15+I22)</f>
        <v>6454663.3700000001</v>
      </c>
    </row>
    <row r="25" spans="1:10" s="2" customFormat="1" ht="11.25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x14ac:dyDescent="0.25">
      <c r="B26" s="3" t="s">
        <v>21</v>
      </c>
    </row>
    <row r="27" spans="1:10" s="2" customForma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x14ac:dyDescent="0.25">
      <c r="A31" s="10">
        <v>3</v>
      </c>
      <c r="B31" s="2" t="s">
        <v>25</v>
      </c>
      <c r="C31" s="11">
        <v>3205980</v>
      </c>
      <c r="D31" s="11"/>
      <c r="E31" s="11">
        <v>0</v>
      </c>
      <c r="F31" s="11"/>
      <c r="G31" s="11">
        <v>0</v>
      </c>
      <c r="H31" s="11"/>
      <c r="I31" s="11">
        <f>C31+E31+G31</f>
        <v>3205980</v>
      </c>
    </row>
    <row r="32" spans="1:10" s="2" customFormat="1" x14ac:dyDescent="0.25">
      <c r="A32" s="10">
        <v>4</v>
      </c>
      <c r="B32" s="2" t="s">
        <v>12</v>
      </c>
      <c r="C32" s="11">
        <v>2453000</v>
      </c>
      <c r="D32" s="11"/>
      <c r="E32" s="11">
        <v>0</v>
      </c>
      <c r="F32" s="11"/>
      <c r="G32" s="11">
        <v>0</v>
      </c>
      <c r="H32" s="11"/>
      <c r="I32" s="11">
        <f>C32+E32+G32</f>
        <v>2453000</v>
      </c>
    </row>
    <row r="33" spans="1:10" s="2" customForma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x14ac:dyDescent="0.25">
      <c r="C34" s="8"/>
      <c r="D34" s="8"/>
      <c r="E34" s="8"/>
      <c r="F34" s="8"/>
      <c r="G34" s="8"/>
      <c r="H34" s="8"/>
      <c r="I34" s="8"/>
    </row>
    <row r="35" spans="1:10" s="2" customFormat="1" x14ac:dyDescent="0.25">
      <c r="B35" s="2" t="s">
        <v>14</v>
      </c>
      <c r="C35" s="11">
        <f>SUM(C29:C34)</f>
        <v>5659980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5659980</v>
      </c>
    </row>
    <row r="36" spans="1:10" s="2" customFormat="1" x14ac:dyDescent="0.25">
      <c r="C36" s="11"/>
      <c r="D36" s="11"/>
      <c r="E36" s="11"/>
      <c r="F36" s="11"/>
      <c r="G36" s="11"/>
      <c r="H36" s="11"/>
      <c r="I36" s="11"/>
    </row>
    <row r="37" spans="1:10" s="2" customForma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x14ac:dyDescent="0.25">
      <c r="A38" s="10">
        <v>7</v>
      </c>
      <c r="B38" s="2" t="s">
        <v>16</v>
      </c>
      <c r="C38" s="11">
        <v>309310</v>
      </c>
      <c r="D38" s="11"/>
      <c r="E38" s="11">
        <v>75251.210000000006</v>
      </c>
      <c r="F38" s="11"/>
      <c r="G38" s="11">
        <v>0</v>
      </c>
      <c r="H38" s="11"/>
      <c r="I38" s="11">
        <f>C38+E38+G38</f>
        <v>384561.21</v>
      </c>
    </row>
    <row r="39" spans="1:10" s="2" customFormat="1" x14ac:dyDescent="0.25">
      <c r="A39" s="10">
        <v>8</v>
      </c>
      <c r="B39" s="2" t="s">
        <v>17</v>
      </c>
      <c r="C39" s="11">
        <v>10000</v>
      </c>
      <c r="D39" s="11"/>
      <c r="E39" s="11">
        <v>267267.93</v>
      </c>
      <c r="F39" s="11"/>
      <c r="G39" s="11">
        <v>132854.23000000001</v>
      </c>
      <c r="H39" s="11"/>
      <c r="I39" s="11">
        <f>C39+E39+G39</f>
        <v>410122.16000000003</v>
      </c>
    </row>
    <row r="40" spans="1:10" s="2" customForma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x14ac:dyDescent="0.25">
      <c r="C41" s="17"/>
      <c r="D41" s="17"/>
      <c r="E41" s="17"/>
      <c r="F41" s="17"/>
      <c r="G41" s="17"/>
      <c r="H41" s="17"/>
      <c r="I41" s="17"/>
    </row>
    <row r="42" spans="1:10" s="2" customFormat="1" x14ac:dyDescent="0.25">
      <c r="B42" s="2" t="s">
        <v>19</v>
      </c>
      <c r="C42" s="11">
        <f>SUM(C37:C41)</f>
        <v>319310</v>
      </c>
      <c r="D42" s="11"/>
      <c r="E42" s="11">
        <f>SUM(E37:E41)</f>
        <v>342519.14</v>
      </c>
      <c r="F42" s="11"/>
      <c r="G42" s="11">
        <f>SUM(G37:G40)</f>
        <v>132854.23000000001</v>
      </c>
      <c r="H42" s="11"/>
      <c r="I42" s="11">
        <f>SUM(I37:I41)</f>
        <v>794683.37000000011</v>
      </c>
    </row>
    <row r="43" spans="1:10" s="2" customFormat="1" x14ac:dyDescent="0.25">
      <c r="C43" s="8"/>
      <c r="D43" s="8"/>
      <c r="E43" s="8"/>
      <c r="F43" s="8"/>
      <c r="G43" s="8"/>
      <c r="H43" s="8"/>
      <c r="I43" s="8"/>
    </row>
    <row r="44" spans="1:10" s="3" customFormat="1" ht="11.25" thickBot="1" x14ac:dyDescent="0.3">
      <c r="B44" s="14" t="s">
        <v>20</v>
      </c>
      <c r="C44" s="15">
        <f>SUM(C35+C42)</f>
        <v>5979290</v>
      </c>
      <c r="D44" s="15"/>
      <c r="E44" s="15">
        <f>SUM(E35+E42)</f>
        <v>342519.14</v>
      </c>
      <c r="F44" s="15"/>
      <c r="G44" s="15">
        <f>SUM(G35+G42)</f>
        <v>132854.23000000001</v>
      </c>
      <c r="H44" s="15"/>
      <c r="I44" s="15">
        <f>SUM(I35+I42)</f>
        <v>6454663.3700000001</v>
      </c>
    </row>
    <row r="45" spans="1:10" ht="11.25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x14ac:dyDescent="0.15">
      <c r="E46" s="18" t="s">
        <v>32</v>
      </c>
      <c r="G46" s="21"/>
      <c r="H46" s="21"/>
      <c r="I46" s="21"/>
      <c r="J46" s="21"/>
    </row>
    <row r="47" spans="1:10" x14ac:dyDescent="0.15">
      <c r="E47" s="22" t="s">
        <v>28</v>
      </c>
    </row>
    <row r="48" spans="1:10" x14ac:dyDescent="0.15">
      <c r="F48" s="23"/>
      <c r="G48" s="23"/>
      <c r="H48" s="23"/>
      <c r="I48" s="23"/>
    </row>
  </sheetData>
  <mergeCells count="16">
    <mergeCell ref="C27:D27"/>
    <mergeCell ref="E27:F27"/>
    <mergeCell ref="G27:H27"/>
    <mergeCell ref="I27:J27"/>
    <mergeCell ref="E28:F28"/>
    <mergeCell ref="G28:H28"/>
    <mergeCell ref="I28:J28"/>
    <mergeCell ref="G7:H7"/>
    <mergeCell ref="I7:J7"/>
    <mergeCell ref="E8:F8"/>
    <mergeCell ref="G8:H8"/>
    <mergeCell ref="I8:J8"/>
    <mergeCell ref="A7:A8"/>
    <mergeCell ref="B7:B8"/>
    <mergeCell ref="C7:D7"/>
    <mergeCell ref="E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="130" zoomScaleNormal="130" workbookViewId="0">
      <selection sqref="A1:A2"/>
    </sheetView>
  </sheetViews>
  <sheetFormatPr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4.1" customHeight="1" x14ac:dyDescent="0.25">
      <c r="A1" t="s">
        <v>29</v>
      </c>
    </row>
    <row r="2" spans="1:10" customFormat="1" ht="14.1" customHeight="1" x14ac:dyDescent="0.25">
      <c r="A2" t="s">
        <v>30</v>
      </c>
    </row>
    <row r="4" spans="1:10" s="2" customFormat="1" ht="14.1" customHeight="1" x14ac:dyDescent="0.25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4.1" customHeight="1" x14ac:dyDescent="0.25">
      <c r="A5" s="1" t="s">
        <v>38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4.1" customHeight="1" x14ac:dyDescent="0.25">
      <c r="B6" s="3" t="s">
        <v>0</v>
      </c>
    </row>
    <row r="7" spans="1:10" s="2" customFormat="1" ht="14.1" customHeigh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ht="14.1" customHeigh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ht="14.1" customHeight="1" x14ac:dyDescent="0.25">
      <c r="A9" s="6">
        <v>1</v>
      </c>
      <c r="B9" s="7" t="s">
        <v>9</v>
      </c>
      <c r="C9" s="8">
        <v>2158936</v>
      </c>
      <c r="D9" s="8"/>
      <c r="E9" s="8">
        <v>26861.25</v>
      </c>
      <c r="F9" s="8"/>
      <c r="G9" s="8">
        <v>0</v>
      </c>
      <c r="H9" s="8"/>
      <c r="I9" s="8">
        <f>C9+E9+G9</f>
        <v>2185797.25</v>
      </c>
      <c r="J9" s="9"/>
    </row>
    <row r="10" spans="1:10" s="2" customFormat="1" ht="14.1" customHeight="1" x14ac:dyDescent="0.25">
      <c r="A10" s="10">
        <v>2</v>
      </c>
      <c r="B10" s="2" t="s">
        <v>10</v>
      </c>
      <c r="C10" s="11">
        <v>3485544</v>
      </c>
      <c r="D10" s="11"/>
      <c r="E10" s="11">
        <v>98942.98</v>
      </c>
      <c r="F10" s="11"/>
      <c r="G10" s="11">
        <v>186000</v>
      </c>
      <c r="H10" s="11"/>
      <c r="I10" s="8">
        <f>C10+E10+G10</f>
        <v>3770486.98</v>
      </c>
      <c r="J10" s="12"/>
    </row>
    <row r="11" spans="1:10" s="2" customFormat="1" ht="14.1" customHeight="1" x14ac:dyDescent="0.25">
      <c r="A11" s="10">
        <v>3</v>
      </c>
      <c r="B11" s="2" t="s">
        <v>11</v>
      </c>
      <c r="C11" s="11">
        <v>10500</v>
      </c>
      <c r="D11" s="11"/>
      <c r="E11" s="11">
        <v>7050</v>
      </c>
      <c r="F11" s="11"/>
      <c r="G11" s="11">
        <v>0</v>
      </c>
      <c r="H11" s="11"/>
      <c r="I11" s="8">
        <f>C11+E11+G11</f>
        <v>17550</v>
      </c>
      <c r="J11" s="12"/>
    </row>
    <row r="12" spans="1:10" s="2" customFormat="1" ht="14.1" customHeight="1" x14ac:dyDescent="0.25">
      <c r="A12" s="10">
        <v>4</v>
      </c>
      <c r="B12" s="2" t="s">
        <v>12</v>
      </c>
      <c r="C12" s="11">
        <v>0</v>
      </c>
      <c r="D12" s="11"/>
      <c r="E12" s="11">
        <v>267267.93</v>
      </c>
      <c r="F12" s="11"/>
      <c r="G12" s="11">
        <v>0</v>
      </c>
      <c r="H12" s="11"/>
      <c r="I12" s="8">
        <f>C12+E12+G12</f>
        <v>267267.93</v>
      </c>
      <c r="J12" s="12"/>
    </row>
    <row r="13" spans="1:10" s="2" customFormat="1" ht="14.1" customHeigh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ht="14.1" customHeigh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ht="14.1" customHeight="1" x14ac:dyDescent="0.25">
      <c r="B15" s="2" t="s">
        <v>14</v>
      </c>
      <c r="C15" s="11">
        <f>SUM(C9:C14)</f>
        <v>5659980</v>
      </c>
      <c r="D15" s="11"/>
      <c r="E15" s="11">
        <f>SUM(E9:E14)</f>
        <v>400122.16</v>
      </c>
      <c r="F15" s="11"/>
      <c r="G15" s="11">
        <f>SUM(G9:G14)</f>
        <v>186000</v>
      </c>
      <c r="H15" s="11"/>
      <c r="I15" s="11">
        <f>SUM(I9:I14)</f>
        <v>6246102.1600000001</v>
      </c>
      <c r="J15" s="12"/>
    </row>
    <row r="16" spans="1:10" s="2" customFormat="1" ht="14.1" customHeigh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ht="14.1" customHeight="1" x14ac:dyDescent="0.25">
      <c r="A17" s="10">
        <v>6</v>
      </c>
      <c r="B17" s="2" t="s">
        <v>15</v>
      </c>
      <c r="C17" s="11">
        <v>309310</v>
      </c>
      <c r="D17" s="11"/>
      <c r="E17" s="11">
        <v>75251.210000000006</v>
      </c>
      <c r="F17" s="11"/>
      <c r="G17" s="11">
        <v>0</v>
      </c>
      <c r="H17" s="11"/>
      <c r="I17" s="8">
        <f>C17+E17+G17</f>
        <v>384561.21</v>
      </c>
      <c r="J17" s="12"/>
    </row>
    <row r="18" spans="1:10" s="2" customFormat="1" ht="14.1" customHeigh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ht="14.1" customHeigh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ht="14.1" customHeigh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ht="14.1" customHeight="1" x14ac:dyDescent="0.25">
      <c r="C21" s="8"/>
      <c r="D21" s="8"/>
      <c r="E21" s="8"/>
      <c r="F21" s="8"/>
      <c r="G21" s="8"/>
      <c r="H21" s="8"/>
      <c r="I21" s="8"/>
    </row>
    <row r="22" spans="1:10" s="2" customFormat="1" ht="14.1" customHeight="1" x14ac:dyDescent="0.25">
      <c r="B22" s="2" t="s">
        <v>19</v>
      </c>
      <c r="C22" s="11">
        <f>SUM(C17:C21)</f>
        <v>319310</v>
      </c>
      <c r="D22" s="11"/>
      <c r="E22" s="11">
        <f>SUM(E17:E21)</f>
        <v>75251.210000000006</v>
      </c>
      <c r="F22" s="11"/>
      <c r="G22" s="11">
        <f>SUM(G17:G20)</f>
        <v>0</v>
      </c>
      <c r="H22" s="11"/>
      <c r="I22" s="11">
        <f>SUM(I17:I21)</f>
        <v>394561.21</v>
      </c>
    </row>
    <row r="23" spans="1:10" s="2" customFormat="1" ht="14.1" customHeigh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4.1" customHeight="1" thickBot="1" x14ac:dyDescent="0.3">
      <c r="B24" s="14" t="s">
        <v>20</v>
      </c>
      <c r="C24" s="15">
        <f>SUM(C15+C22)</f>
        <v>5979290</v>
      </c>
      <c r="D24" s="15"/>
      <c r="E24" s="15">
        <f>SUM(E15+E22)</f>
        <v>475373.37</v>
      </c>
      <c r="F24" s="15"/>
      <c r="G24" s="15">
        <f>SUM(G15+G22)</f>
        <v>186000</v>
      </c>
      <c r="H24" s="15"/>
      <c r="I24" s="15">
        <f>SUM(I15+I22)</f>
        <v>6640663.3700000001</v>
      </c>
    </row>
    <row r="25" spans="1:10" s="2" customFormat="1" ht="14.1" customHeight="1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ht="14.1" customHeight="1" x14ac:dyDescent="0.25">
      <c r="B26" s="3" t="s">
        <v>21</v>
      </c>
    </row>
    <row r="27" spans="1:10" s="2" customFormat="1" ht="14.1" customHeigh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ht="14.1" customHeigh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ht="14.1" customHeigh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ht="14.1" customHeigh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ht="14.1" customHeight="1" x14ac:dyDescent="0.25">
      <c r="A31" s="10">
        <v>3</v>
      </c>
      <c r="B31" s="2" t="s">
        <v>25</v>
      </c>
      <c r="C31" s="11">
        <v>3205980</v>
      </c>
      <c r="D31" s="11"/>
      <c r="E31" s="11">
        <v>0</v>
      </c>
      <c r="F31" s="11"/>
      <c r="G31" s="11">
        <v>0</v>
      </c>
      <c r="H31" s="11"/>
      <c r="I31" s="11">
        <f>C31+E31+G31</f>
        <v>3205980</v>
      </c>
    </row>
    <row r="32" spans="1:10" s="2" customFormat="1" ht="14.1" customHeight="1" x14ac:dyDescent="0.25">
      <c r="A32" s="10">
        <v>4</v>
      </c>
      <c r="B32" s="2" t="s">
        <v>12</v>
      </c>
      <c r="C32" s="11">
        <v>2453000</v>
      </c>
      <c r="D32" s="11"/>
      <c r="E32" s="11">
        <v>0</v>
      </c>
      <c r="F32" s="11"/>
      <c r="G32" s="11">
        <v>186000</v>
      </c>
      <c r="H32" s="11"/>
      <c r="I32" s="11">
        <f>C32+E32+G32</f>
        <v>2639000</v>
      </c>
    </row>
    <row r="33" spans="1:10" s="2" customFormat="1" ht="14.1" customHeigh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ht="14.1" customHeight="1" x14ac:dyDescent="0.25">
      <c r="C34" s="8"/>
      <c r="D34" s="8"/>
      <c r="E34" s="8"/>
      <c r="F34" s="8"/>
      <c r="G34" s="8"/>
      <c r="H34" s="8"/>
      <c r="I34" s="8"/>
    </row>
    <row r="35" spans="1:10" s="2" customFormat="1" ht="14.1" customHeight="1" x14ac:dyDescent="0.25">
      <c r="B35" s="2" t="s">
        <v>14</v>
      </c>
      <c r="C35" s="11">
        <f>SUM(C29:C34)</f>
        <v>5659980</v>
      </c>
      <c r="D35" s="11"/>
      <c r="E35" s="11">
        <f>SUM(E29:E34)</f>
        <v>0</v>
      </c>
      <c r="F35" s="11"/>
      <c r="G35" s="11">
        <f>SUM(G29:G33)</f>
        <v>186000</v>
      </c>
      <c r="H35" s="11"/>
      <c r="I35" s="11">
        <f>SUM(I29:I34)</f>
        <v>5845980</v>
      </c>
    </row>
    <row r="36" spans="1:10" s="2" customFormat="1" ht="14.1" customHeight="1" x14ac:dyDescent="0.25">
      <c r="C36" s="11"/>
      <c r="D36" s="11"/>
      <c r="E36" s="11"/>
      <c r="F36" s="11"/>
      <c r="G36" s="11"/>
      <c r="H36" s="11"/>
      <c r="I36" s="11"/>
    </row>
    <row r="37" spans="1:10" s="2" customFormat="1" ht="14.1" customHeigh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ht="14.1" customHeight="1" x14ac:dyDescent="0.25">
      <c r="A38" s="10">
        <v>7</v>
      </c>
      <c r="B38" s="2" t="s">
        <v>16</v>
      </c>
      <c r="C38" s="11">
        <v>309310</v>
      </c>
      <c r="D38" s="11"/>
      <c r="E38" s="11">
        <v>75251.210000000006</v>
      </c>
      <c r="F38" s="11"/>
      <c r="G38" s="11">
        <v>0</v>
      </c>
      <c r="H38" s="11"/>
      <c r="I38" s="11">
        <f>C38+E38+G38</f>
        <v>384561.21</v>
      </c>
    </row>
    <row r="39" spans="1:10" s="2" customFormat="1" ht="14.1" customHeight="1" x14ac:dyDescent="0.25">
      <c r="A39" s="10">
        <v>8</v>
      </c>
      <c r="B39" s="2" t="s">
        <v>17</v>
      </c>
      <c r="C39" s="11">
        <v>10000</v>
      </c>
      <c r="D39" s="11"/>
      <c r="E39" s="11">
        <f>267267.93+132854.23</f>
        <v>400122.16000000003</v>
      </c>
      <c r="F39" s="11"/>
      <c r="G39" s="11">
        <v>0</v>
      </c>
      <c r="H39" s="11"/>
      <c r="I39" s="11">
        <f>C39+E39+G39</f>
        <v>410122.16000000003</v>
      </c>
    </row>
    <row r="40" spans="1:10" s="2" customFormat="1" ht="14.1" customHeigh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ht="14.1" customHeight="1" x14ac:dyDescent="0.25">
      <c r="C41" s="17"/>
      <c r="D41" s="17"/>
      <c r="E41" s="17"/>
      <c r="F41" s="17"/>
      <c r="G41" s="17"/>
      <c r="H41" s="17"/>
      <c r="I41" s="17"/>
    </row>
    <row r="42" spans="1:10" s="2" customFormat="1" ht="14.1" customHeight="1" x14ac:dyDescent="0.25">
      <c r="B42" s="2" t="s">
        <v>19</v>
      </c>
      <c r="C42" s="11">
        <f>SUM(C37:C41)</f>
        <v>319310</v>
      </c>
      <c r="D42" s="11"/>
      <c r="E42" s="11">
        <f>SUM(E37:E41)</f>
        <v>475373.37000000005</v>
      </c>
      <c r="F42" s="11"/>
      <c r="G42" s="11">
        <f>SUM(G37:G40)</f>
        <v>0</v>
      </c>
      <c r="H42" s="11"/>
      <c r="I42" s="11">
        <f>SUM(I37:I41)</f>
        <v>794683.37000000011</v>
      </c>
    </row>
    <row r="43" spans="1:10" s="2" customFormat="1" ht="14.1" customHeight="1" x14ac:dyDescent="0.25">
      <c r="C43" s="8"/>
      <c r="D43" s="8"/>
      <c r="E43" s="8"/>
      <c r="F43" s="8"/>
      <c r="G43" s="8"/>
      <c r="H43" s="8"/>
      <c r="I43" s="8"/>
    </row>
    <row r="44" spans="1:10" s="3" customFormat="1" ht="14.1" customHeight="1" thickBot="1" x14ac:dyDescent="0.3">
      <c r="B44" s="14" t="s">
        <v>20</v>
      </c>
      <c r="C44" s="15">
        <f>SUM(C35+C42)</f>
        <v>5979290</v>
      </c>
      <c r="D44" s="15"/>
      <c r="E44" s="15">
        <f>SUM(E35+E42)</f>
        <v>475373.37000000005</v>
      </c>
      <c r="F44" s="15"/>
      <c r="G44" s="15">
        <f>SUM(G35+G42)</f>
        <v>186000</v>
      </c>
      <c r="H44" s="15"/>
      <c r="I44" s="15">
        <f>SUM(I35+I42)</f>
        <v>6640663.3700000001</v>
      </c>
    </row>
    <row r="45" spans="1:10" ht="8.25" customHeight="1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ht="14.1" customHeight="1" x14ac:dyDescent="0.15">
      <c r="E46" s="18" t="s">
        <v>32</v>
      </c>
      <c r="G46" s="21"/>
      <c r="H46" s="21"/>
      <c r="I46" s="21"/>
      <c r="J46" s="21"/>
    </row>
    <row r="47" spans="1:10" ht="14.1" customHeight="1" x14ac:dyDescent="0.15">
      <c r="E47" s="22" t="s">
        <v>28</v>
      </c>
    </row>
    <row r="48" spans="1:10" ht="14.1" customHeight="1" x14ac:dyDescent="0.15">
      <c r="F48" s="23"/>
      <c r="G48" s="23"/>
      <c r="H48" s="23"/>
      <c r="I48" s="23"/>
    </row>
  </sheetData>
  <mergeCells count="16">
    <mergeCell ref="I7:J7"/>
    <mergeCell ref="E8:F8"/>
    <mergeCell ref="G8:H8"/>
    <mergeCell ref="I8:J8"/>
    <mergeCell ref="C27:D27"/>
    <mergeCell ref="E27:F27"/>
    <mergeCell ref="G27:H27"/>
    <mergeCell ref="I27:J27"/>
    <mergeCell ref="A7:A8"/>
    <mergeCell ref="B7:B8"/>
    <mergeCell ref="C7:D7"/>
    <mergeCell ref="E7:F7"/>
    <mergeCell ref="G7:H7"/>
    <mergeCell ref="E28:F28"/>
    <mergeCell ref="G28:H28"/>
    <mergeCell ref="I28:J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abSelected="1" zoomScale="130" zoomScaleNormal="130" workbookViewId="0">
      <selection activeCell="O15" sqref="O15"/>
    </sheetView>
  </sheetViews>
  <sheetFormatPr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35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37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2158936</v>
      </c>
      <c r="D10" s="8"/>
      <c r="E10" s="8">
        <v>26861.25</v>
      </c>
      <c r="F10" s="8"/>
      <c r="G10" s="8">
        <v>0</v>
      </c>
      <c r="H10" s="8"/>
      <c r="I10" s="8">
        <f>C10+E10+G10</f>
        <v>2185797.25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3485544</v>
      </c>
      <c r="D11" s="11"/>
      <c r="E11" s="11">
        <f>186000+98942.98</f>
        <v>284942.98</v>
      </c>
      <c r="F11" s="11"/>
      <c r="G11" s="11">
        <v>0</v>
      </c>
      <c r="H11" s="11"/>
      <c r="I11" s="8">
        <f>C11+E11+G11</f>
        <v>3770486.98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10500</v>
      </c>
      <c r="D12" s="11"/>
      <c r="E12" s="11">
        <v>7050</v>
      </c>
      <c r="F12" s="11"/>
      <c r="G12" s="11">
        <v>0</v>
      </c>
      <c r="H12" s="11"/>
      <c r="I12" s="8">
        <f>C12+E12+G12</f>
        <v>17550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267267.93</v>
      </c>
      <c r="F13" s="11"/>
      <c r="G13" s="11">
        <v>0</v>
      </c>
      <c r="H13" s="11"/>
      <c r="I13" s="8">
        <f>C13+E13+G13</f>
        <v>267267.93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5659980</v>
      </c>
      <c r="D16" s="11"/>
      <c r="E16" s="11">
        <f>SUM(E10:E15)</f>
        <v>586122.15999999992</v>
      </c>
      <c r="F16" s="11"/>
      <c r="G16" s="11">
        <f>SUM(G10:G15)</f>
        <v>0</v>
      </c>
      <c r="H16" s="11"/>
      <c r="I16" s="11">
        <f>SUM(I10:I15)</f>
        <v>6246102.1600000001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309310</v>
      </c>
      <c r="D18" s="11"/>
      <c r="E18" s="11">
        <f>44938.88+75251.21</f>
        <v>120190.09</v>
      </c>
      <c r="F18" s="11"/>
      <c r="G18" s="11">
        <v>0</v>
      </c>
      <c r="H18" s="11"/>
      <c r="I18" s="8">
        <f>C18+E18+G18</f>
        <v>429500.08999999997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319310</v>
      </c>
      <c r="D23" s="11"/>
      <c r="E23" s="11">
        <f>SUM(E18:E22)</f>
        <v>120190.09</v>
      </c>
      <c r="F23" s="11"/>
      <c r="G23" s="11">
        <f>SUM(G18:G21)</f>
        <v>0</v>
      </c>
      <c r="H23" s="11"/>
      <c r="I23" s="11">
        <f>SUM(I18:I22)</f>
        <v>439500.08999999997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5979290</v>
      </c>
      <c r="D25" s="15"/>
      <c r="E25" s="15">
        <f>SUM(E16+E23)</f>
        <v>706312.24999999988</v>
      </c>
      <c r="F25" s="15"/>
      <c r="G25" s="15">
        <f>SUM(G16+G23)</f>
        <v>0</v>
      </c>
      <c r="H25" s="15"/>
      <c r="I25" s="15">
        <f>SUM(I16+I23)</f>
        <v>6685602.25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3205980</v>
      </c>
      <c r="D32" s="11"/>
      <c r="E32" s="11">
        <v>44938.879999999997</v>
      </c>
      <c r="F32" s="11"/>
      <c r="G32" s="11">
        <v>0</v>
      </c>
      <c r="H32" s="11"/>
      <c r="I32" s="11">
        <f>C32+E32+G32</f>
        <v>3250918.88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2453000</v>
      </c>
      <c r="D33" s="11"/>
      <c r="E33" s="11">
        <v>186000</v>
      </c>
      <c r="F33" s="11"/>
      <c r="G33" s="11">
        <v>0</v>
      </c>
      <c r="H33" s="11"/>
      <c r="I33" s="11">
        <f>C33+E33+G33</f>
        <v>2639000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5659980</v>
      </c>
      <c r="D36" s="11"/>
      <c r="E36" s="11">
        <f>SUM(E30:E35)</f>
        <v>230938.88</v>
      </c>
      <c r="F36" s="11"/>
      <c r="G36" s="11">
        <f>SUM(G30:G34)</f>
        <v>0</v>
      </c>
      <c r="H36" s="11"/>
      <c r="I36" s="11">
        <f>SUM(I30:I35)</f>
        <v>5890918.8799999999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309310</v>
      </c>
      <c r="D39" s="11"/>
      <c r="E39" s="11">
        <v>75251.210000000006</v>
      </c>
      <c r="F39" s="11"/>
      <c r="G39" s="11">
        <v>0</v>
      </c>
      <c r="H39" s="11"/>
      <c r="I39" s="11">
        <f>C39+E39+G39</f>
        <v>384561.21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f>267267.93+132854.23</f>
        <v>400122.16000000003</v>
      </c>
      <c r="F40" s="11"/>
      <c r="G40" s="11">
        <v>0</v>
      </c>
      <c r="H40" s="11"/>
      <c r="I40" s="11">
        <f>C40+E40+G40</f>
        <v>410122.16000000003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319310</v>
      </c>
      <c r="D43" s="11"/>
      <c r="E43" s="11">
        <f>SUM(E38:E42)</f>
        <v>475373.37000000005</v>
      </c>
      <c r="F43" s="11"/>
      <c r="G43" s="11">
        <f>SUM(G38:G41)</f>
        <v>0</v>
      </c>
      <c r="H43" s="11"/>
      <c r="I43" s="11">
        <f>SUM(I38:I42)</f>
        <v>794683.37000000011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5979290</v>
      </c>
      <c r="D45" s="15"/>
      <c r="E45" s="15">
        <f>SUM(E36+E43)</f>
        <v>706312.25</v>
      </c>
      <c r="F45" s="15"/>
      <c r="G45" s="15">
        <f>SUM(G36+G43)</f>
        <v>0</v>
      </c>
      <c r="H45" s="15"/>
      <c r="I45" s="15">
        <f>SUM(I36+I43)</f>
        <v>6685602.25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32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ht="12.75" customHeight="1" x14ac:dyDescent="0.15"/>
    <row r="50" ht="12.75" customHeight="1" x14ac:dyDescent="0.15"/>
    <row r="51" ht="12.75" customHeight="1" x14ac:dyDescent="0.15"/>
  </sheetData>
  <mergeCells count="16">
    <mergeCell ref="G9:H9"/>
    <mergeCell ref="I9:J9"/>
    <mergeCell ref="C28:D28"/>
    <mergeCell ref="E28:F28"/>
    <mergeCell ref="G28:H28"/>
    <mergeCell ref="I28:J28"/>
    <mergeCell ref="A8:A9"/>
    <mergeCell ref="B8:B9"/>
    <mergeCell ref="C8:D8"/>
    <mergeCell ref="E8:F8"/>
    <mergeCell ref="G8:H8"/>
    <mergeCell ref="I8:J8"/>
    <mergeCell ref="E9:F9"/>
    <mergeCell ref="E29:F29"/>
    <mergeCell ref="G29:H29"/>
    <mergeCell ref="I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001MC_CE</vt:lpstr>
      <vt:lpstr>002MC_IRFA</vt:lpstr>
      <vt:lpstr>003MC_ICRT</vt:lpstr>
      <vt:lpstr>004MC_CGI</vt:lpstr>
      <vt:lpstr>005MC_CGI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dserrano</dc:creator>
  <cp:lastModifiedBy>Dolores Serrano Cantero</cp:lastModifiedBy>
  <cp:lastPrinted>2021-03-04T10:14:23Z</cp:lastPrinted>
  <dcterms:created xsi:type="dcterms:W3CDTF">2021-03-04T08:35:35Z</dcterms:created>
  <dcterms:modified xsi:type="dcterms:W3CDTF">2024-06-06T13:01:44Z</dcterms:modified>
</cp:coreProperties>
</file>