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villa\Desktop\CONSORCI NOU\TRANSPARÈNCIA\"/>
    </mc:Choice>
  </mc:AlternateContent>
  <xr:revisionPtr revIDLastSave="0" documentId="8_{BDEBE14C-7FAC-4C20-A2B4-702E9D4CBCA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DETALL CAP" sheetId="1" r:id="rId1"/>
    <sheet name="DETALL 2T" sheetId="4" r:id="rId2"/>
    <sheet name="Hoja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4" l="1"/>
  <c r="F35" i="4"/>
  <c r="E35" i="4"/>
  <c r="E17" i="4" s="1"/>
  <c r="D35" i="4"/>
  <c r="C35" i="4"/>
  <c r="G30" i="4"/>
  <c r="G17" i="4" s="1"/>
  <c r="E30" i="4"/>
  <c r="D30" i="4"/>
  <c r="C30" i="4"/>
  <c r="F21" i="4"/>
  <c r="G19" i="4"/>
  <c r="F19" i="4"/>
  <c r="F17" i="4" s="1"/>
  <c r="E19" i="4"/>
  <c r="D19" i="4"/>
  <c r="C19" i="4"/>
  <c r="F18" i="4"/>
  <c r="D17" i="4"/>
  <c r="C17" i="4"/>
  <c r="G6" i="4"/>
  <c r="F6" i="4"/>
  <c r="E6" i="4"/>
  <c r="D6" i="4"/>
  <c r="C6" i="4"/>
  <c r="G19" i="1" l="1"/>
  <c r="G20" i="1"/>
  <c r="G18" i="1" l="1"/>
  <c r="G11" i="1"/>
  <c r="G9" i="1"/>
  <c r="G8" i="1"/>
  <c r="G7" i="1"/>
  <c r="E17" i="1" l="1"/>
  <c r="F17" i="1"/>
  <c r="E6" i="1"/>
  <c r="F6" i="1"/>
  <c r="D6" i="1"/>
  <c r="C6" i="1"/>
  <c r="G6" i="1" l="1"/>
  <c r="G17" i="1"/>
  <c r="D17" i="1"/>
  <c r="C17" i="1" l="1"/>
</calcChain>
</file>

<file path=xl/sharedStrings.xml><?xml version="1.0" encoding="utf-8"?>
<sst xmlns="http://schemas.openxmlformats.org/spreadsheetml/2006/main" count="86" uniqueCount="52">
  <si>
    <t>Pres. Inicial (1)</t>
  </si>
  <si>
    <t>Modif. de Pressupost (2)</t>
  </si>
  <si>
    <t>Pres. Definitiu (3 = 1 + 2)</t>
  </si>
  <si>
    <t>Romanent de crèdit (5 = 3 - 4)</t>
  </si>
  <si>
    <t>Cobraments/Pagaments (6)</t>
  </si>
  <si>
    <t>Pendent de Cobrament/Pagament (7 = 4 - 6)</t>
  </si>
  <si>
    <t>Despeses</t>
  </si>
  <si>
    <t>Ingressos</t>
  </si>
  <si>
    <t>1  REMUNERACIONS DE PERSONAL</t>
  </si>
  <si>
    <t>2  DESPESES CORRENTS DE BÉNS I SERVEIS</t>
  </si>
  <si>
    <t>3  DESPESES FINANCERES</t>
  </si>
  <si>
    <t>6  INVERSIONS</t>
  </si>
  <si>
    <t>8. VARIACIÓ D'ACTIUS FINANCERS</t>
  </si>
  <si>
    <t>4. TRANSFERÈNCIES CORRENTS</t>
  </si>
  <si>
    <t>7. TRANSFERÈNCIES DE CAPITAL</t>
  </si>
  <si>
    <t>9  VARIACIÓ DE PASSIU FINANCERS</t>
  </si>
  <si>
    <t>3 TAXES, VENDES DE SERVEIS I ALTRES INGRESSOS</t>
  </si>
  <si>
    <t>4 TRANSFERÈNCIES CORRENTS</t>
  </si>
  <si>
    <t>7 TRANFERÈNCIES DE CAPITAL</t>
  </si>
  <si>
    <t>8 VARIACIÓ D'ACTIUS FINANCERS</t>
  </si>
  <si>
    <t>5 INGRESSOS PATRIMONIALS</t>
  </si>
  <si>
    <t xml:space="preserve">Entitat </t>
  </si>
  <si>
    <t>Disposat</t>
  </si>
  <si>
    <t>Drets reconeguts</t>
  </si>
  <si>
    <t>Recaptació</t>
  </si>
  <si>
    <t>Consorci Patrimoni M. de la Vall de Boí</t>
  </si>
  <si>
    <t>% EXECUTAT</t>
  </si>
  <si>
    <t>any</t>
  </si>
  <si>
    <t>mes</t>
  </si>
  <si>
    <t>2021</t>
  </si>
  <si>
    <t>Obligat</t>
  </si>
  <si>
    <t>40 TRANSFERÈNCIES ADM. DE L'ESTAT</t>
  </si>
  <si>
    <t>41 TRANSFERÈNCIES DEPARTAMENT DE CULTURA</t>
  </si>
  <si>
    <t>De l'Administració de la Generalitat</t>
  </si>
  <si>
    <t>41 TRANSFERÈNCIES ALTRES DEPARTAMENTS GENERALTIAT</t>
  </si>
  <si>
    <t>46 TRANSFERÈNCIES AJUNTAMENT</t>
  </si>
  <si>
    <t>D'empreses privades</t>
  </si>
  <si>
    <t>46 TRANSFERÈNCIES DIPUTACIÓ</t>
  </si>
  <si>
    <t>46 TRANSFERÈNCIES CONSELLS COMARCALS</t>
  </si>
  <si>
    <t>47 TRANSFERÈNCIES EMPRESES PRIVADES</t>
  </si>
  <si>
    <t>48 TRANSFERÈNCIES ENTITATS</t>
  </si>
  <si>
    <t>49 TRANSFERÈNCIES  UE</t>
  </si>
  <si>
    <t>70 TRANSFERÈNCIES ADM. DE L'ESTAT</t>
  </si>
  <si>
    <t>71 TRANSFERÈNCIES DEPARTAMENT DE CULTURA</t>
  </si>
  <si>
    <t>76 TRANSFERÈNCIES AJUNTAMENT I DIPUTACIÓ</t>
  </si>
  <si>
    <t>77 TRANSFERÈNCIES EMPRESES PRIVADES</t>
  </si>
  <si>
    <t>81  REINTEGRAMENT DE PRÉSTECS  FORA SECTOR  PÚBLIC</t>
  </si>
  <si>
    <t>81 REINTEGRAMENT BESTRETES PERSONAL</t>
  </si>
  <si>
    <t>83 APORTACIONS DE CAPITAL DEL DEPARTAMENT DE CULTURA</t>
  </si>
  <si>
    <t>87 ROMANENTS DE TRESORERIA D'EXERCICIS ANTERIORS</t>
  </si>
  <si>
    <t>JUNY</t>
  </si>
  <si>
    <t>EXECUCIÓ PRESSUPOST A 30/06/2021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</si>
</sst>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-#,##0.00;#,##0.00;@"/>
    <numFmt numFmtId="165" formatCode="#,##0.00_ ;\-#,##0.00\ "/>
    <numFmt numFmtId="166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7"/>
      <color theme="1"/>
      <name val="Calibri"/>
      <family val="2"/>
      <scheme val="minor"/>
    </font>
    <font>
      <sz val="8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B7CFE8"/>
        <bgColor indexed="64"/>
      </patternFill>
    </fill>
    <fill>
      <patternFill patternType="solid">
        <fgColor rgb="FFC3D6EB"/>
        <bgColor indexed="64"/>
      </patternFill>
    </fill>
    <fill>
      <patternFill patternType="solid">
        <fgColor rgb="FFE9EEF4"/>
        <bgColor indexed="64"/>
      </patternFill>
    </fill>
    <fill>
      <patternFill patternType="solid">
        <fgColor rgb="FFD5E3F2"/>
        <bgColor indexed="64"/>
      </patternFill>
    </fill>
    <fill>
      <patternFill patternType="solid">
        <fgColor indexed="43"/>
      </patternFill>
    </fill>
    <fill>
      <patternFill patternType="solid">
        <fgColor rgb="FF00CC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" fontId="22" fillId="39" borderId="13" applyNumberFormat="0" applyProtection="0">
      <alignment vertical="center"/>
    </xf>
    <xf numFmtId="4" fontId="22" fillId="39" borderId="14" applyNumberFormat="0" applyProtection="0">
      <alignment horizontal="left" vertical="center" indent="1"/>
    </xf>
    <xf numFmtId="4" fontId="23" fillId="40" borderId="15" applyNumberFormat="0" applyProtection="0">
      <alignment horizontal="left" vertical="center" indent="1"/>
    </xf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8" fillId="0" borderId="0" xfId="0" applyFont="1" applyAlignment="1">
      <alignment wrapText="1"/>
    </xf>
    <xf numFmtId="164" fontId="19" fillId="37" borderId="10" xfId="0" applyNumberFormat="1" applyFont="1" applyFill="1" applyBorder="1" applyAlignment="1">
      <alignment horizontal="right" vertical="center" wrapText="1"/>
    </xf>
    <xf numFmtId="164" fontId="19" fillId="33" borderId="10" xfId="0" applyNumberFormat="1" applyFont="1" applyFill="1" applyBorder="1" applyAlignment="1">
      <alignment horizontal="right" vertical="center" wrapText="1"/>
    </xf>
    <xf numFmtId="164" fontId="20" fillId="37" borderId="10" xfId="0" applyNumberFormat="1" applyFont="1" applyFill="1" applyBorder="1" applyAlignment="1">
      <alignment horizontal="right" vertical="center" wrapText="1"/>
    </xf>
    <xf numFmtId="164" fontId="19" fillId="0" borderId="10" xfId="0" applyNumberFormat="1" applyFont="1" applyFill="1" applyBorder="1" applyAlignment="1">
      <alignment horizontal="right" vertical="center" wrapText="1"/>
    </xf>
    <xf numFmtId="164" fontId="21" fillId="0" borderId="10" xfId="0" applyNumberFormat="1" applyFont="1" applyFill="1" applyBorder="1" applyAlignment="1">
      <alignment horizontal="right" vertical="center" wrapText="1"/>
    </xf>
    <xf numFmtId="49" fontId="19" fillId="34" borderId="10" xfId="0" applyNumberFormat="1" applyFont="1" applyFill="1" applyBorder="1" applyAlignment="1">
      <alignment horizontal="left" wrapText="1"/>
    </xf>
    <xf numFmtId="49" fontId="19" fillId="35" borderId="10" xfId="0" applyNumberFormat="1" applyFont="1" applyFill="1" applyBorder="1" applyAlignment="1">
      <alignment horizontal="left" wrapText="1"/>
    </xf>
    <xf numFmtId="0" fontId="0" fillId="0" borderId="0" xfId="0" applyAlignment="1"/>
    <xf numFmtId="49" fontId="20" fillId="34" borderId="10" xfId="0" applyNumberFormat="1" applyFont="1" applyFill="1" applyBorder="1" applyAlignment="1">
      <alignment horizontal="center" wrapText="1"/>
    </xf>
    <xf numFmtId="165" fontId="0" fillId="0" borderId="0" xfId="0" applyNumberFormat="1"/>
    <xf numFmtId="0" fontId="16" fillId="0" borderId="0" xfId="0" applyFont="1"/>
    <xf numFmtId="166" fontId="20" fillId="37" borderId="10" xfId="45" applyNumberFormat="1" applyFont="1" applyFill="1" applyBorder="1" applyAlignment="1">
      <alignment horizontal="center" vertical="center" wrapText="1"/>
    </xf>
    <xf numFmtId="166" fontId="19" fillId="0" borderId="10" xfId="45" applyNumberFormat="1" applyFont="1" applyFill="1" applyBorder="1" applyAlignment="1">
      <alignment horizontal="center" vertical="center" wrapText="1"/>
    </xf>
    <xf numFmtId="10" fontId="20" fillId="37" borderId="10" xfId="45" applyNumberFormat="1" applyFont="1" applyFill="1" applyBorder="1" applyAlignment="1">
      <alignment horizontal="center" vertical="center" wrapText="1"/>
    </xf>
    <xf numFmtId="10" fontId="19" fillId="33" borderId="10" xfId="45" applyNumberFormat="1" applyFont="1" applyFill="1" applyBorder="1" applyAlignment="1">
      <alignment horizontal="center" vertical="center" wrapText="1"/>
    </xf>
    <xf numFmtId="49" fontId="19" fillId="35" borderId="10" xfId="0" applyNumberFormat="1" applyFont="1" applyFill="1" applyBorder="1" applyAlignment="1">
      <alignment horizontal="center" wrapText="1"/>
    </xf>
    <xf numFmtId="0" fontId="16" fillId="0" borderId="0" xfId="0" quotePrefix="1" applyFont="1"/>
    <xf numFmtId="49" fontId="19" fillId="36" borderId="11" xfId="0" applyNumberFormat="1" applyFont="1" applyFill="1" applyBorder="1" applyAlignment="1">
      <alignment horizontal="left" vertical="center" wrapText="1" indent="1"/>
    </xf>
    <xf numFmtId="49" fontId="19" fillId="36" borderId="12" xfId="0" applyNumberFormat="1" applyFont="1" applyFill="1" applyBorder="1" applyAlignment="1">
      <alignment horizontal="left" vertical="center" wrapText="1" indent="1"/>
    </xf>
    <xf numFmtId="49" fontId="19" fillId="38" borderId="11" xfId="0" applyNumberFormat="1" applyFont="1" applyFill="1" applyBorder="1" applyAlignment="1">
      <alignment horizontal="left" vertical="center" wrapText="1" indent="2"/>
    </xf>
    <xf numFmtId="49" fontId="19" fillId="38" borderId="12" xfId="0" applyNumberFormat="1" applyFont="1" applyFill="1" applyBorder="1" applyAlignment="1">
      <alignment horizontal="left" vertical="center" wrapText="1" indent="2"/>
    </xf>
    <xf numFmtId="0" fontId="0" fillId="0" borderId="0" xfId="0" quotePrefix="1"/>
    <xf numFmtId="164" fontId="19" fillId="0" borderId="10" xfId="0" applyNumberFormat="1" applyFont="1" applyBorder="1" applyAlignment="1">
      <alignment horizontal="right" vertical="center" wrapText="1"/>
    </xf>
    <xf numFmtId="49" fontId="21" fillId="0" borderId="11" xfId="0" applyNumberFormat="1" applyFont="1" applyBorder="1" applyAlignment="1">
      <alignment horizontal="left" vertical="center" wrapText="1" indent="2"/>
    </xf>
    <xf numFmtId="49" fontId="21" fillId="0" borderId="12" xfId="0" applyNumberFormat="1" applyFont="1" applyBorder="1" applyAlignment="1">
      <alignment horizontal="left" vertical="center" wrapText="1" indent="2"/>
    </xf>
    <xf numFmtId="164" fontId="21" fillId="0" borderId="10" xfId="0" applyNumberFormat="1" applyFont="1" applyBorder="1" applyAlignment="1">
      <alignment horizontal="right" vertical="center" wrapText="1"/>
    </xf>
    <xf numFmtId="0" fontId="24" fillId="0" borderId="0" xfId="0" applyFont="1"/>
    <xf numFmtId="4" fontId="21" fillId="0" borderId="10" xfId="0" applyNumberFormat="1" applyFont="1" applyBorder="1" applyAlignment="1">
      <alignment horizontal="right" vertical="center" wrapText="1"/>
    </xf>
    <xf numFmtId="0" fontId="21" fillId="0" borderId="10" xfId="0" applyFont="1" applyBorder="1" applyAlignment="1">
      <alignment horizontal="right" vertical="center" wrapText="1"/>
    </xf>
    <xf numFmtId="164" fontId="25" fillId="0" borderId="10" xfId="0" applyNumberFormat="1" applyFont="1" applyBorder="1" applyAlignment="1">
      <alignment horizontal="right" vertic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5" builtinId="5"/>
    <cellStyle name="Salida" xfId="10" builtinId="21" customBuiltin="1"/>
    <cellStyle name="SAPBEXaggData" xfId="42" xr:uid="{00000000-0005-0000-0000-000022000000}"/>
    <cellStyle name="SAPBEXaggItem" xfId="43" xr:uid="{00000000-0005-0000-0000-000023000000}"/>
    <cellStyle name="SAPBEXstdItem" xfId="44" xr:uid="{00000000-0005-0000-0000-000024000000}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2"/>
  <sheetViews>
    <sheetView showGridLines="0" tabSelected="1" zoomScale="124" zoomScaleNormal="124" workbookViewId="0">
      <selection activeCell="A3" sqref="A3"/>
    </sheetView>
  </sheetViews>
  <sheetFormatPr baseColWidth="10" defaultColWidth="8.7109375" defaultRowHeight="15" x14ac:dyDescent="0.25"/>
  <cols>
    <col min="1" max="1" width="12" bestFit="1" customWidth="1"/>
    <col min="2" max="2" width="37.85546875" customWidth="1"/>
    <col min="3" max="3" width="13.85546875" customWidth="1"/>
    <col min="4" max="4" width="13" customWidth="1"/>
    <col min="5" max="5" width="18.28515625" bestFit="1" customWidth="1"/>
    <col min="6" max="6" width="18.28515625" customWidth="1"/>
    <col min="7" max="7" width="15.7109375" bestFit="1" customWidth="1"/>
    <col min="8" max="8" width="22" hidden="1" customWidth="1"/>
    <col min="9" max="9" width="20" hidden="1" customWidth="1"/>
    <col min="10" max="10" width="31.7109375" hidden="1" customWidth="1"/>
    <col min="11" max="30" width="0" hidden="1" customWidth="1"/>
    <col min="32" max="32" width="10.140625" bestFit="1" customWidth="1"/>
  </cols>
  <sheetData>
    <row r="1" spans="1:10" x14ac:dyDescent="0.25">
      <c r="A1" s="12"/>
      <c r="B1" s="12"/>
    </row>
    <row r="2" spans="1:10" x14ac:dyDescent="0.25">
      <c r="A2" s="18" t="s">
        <v>51</v>
      </c>
    </row>
    <row r="4" spans="1:10" ht="15.75" thickBot="1" x14ac:dyDescent="0.3">
      <c r="A4" s="1"/>
    </row>
    <row r="5" spans="1:10" s="9" customFormat="1" ht="24" thickBot="1" x14ac:dyDescent="0.3">
      <c r="A5" s="7" t="s">
        <v>21</v>
      </c>
      <c r="B5" s="10" t="s">
        <v>25</v>
      </c>
      <c r="C5" s="8" t="s">
        <v>0</v>
      </c>
      <c r="D5" s="8" t="s">
        <v>1</v>
      </c>
      <c r="E5" s="8" t="s">
        <v>2</v>
      </c>
      <c r="F5" s="8" t="s">
        <v>22</v>
      </c>
      <c r="G5" s="17" t="s">
        <v>26</v>
      </c>
      <c r="H5" s="8" t="s">
        <v>3</v>
      </c>
      <c r="I5" s="8" t="s">
        <v>4</v>
      </c>
      <c r="J5" s="8" t="s">
        <v>5</v>
      </c>
    </row>
    <row r="6" spans="1:10" ht="15.75" thickBot="1" x14ac:dyDescent="0.3">
      <c r="A6" s="19" t="s">
        <v>6</v>
      </c>
      <c r="B6" s="20"/>
      <c r="C6" s="4">
        <f>SUM(C7:C14)</f>
        <v>579315.03</v>
      </c>
      <c r="D6" s="4">
        <f>SUM(D7:D14)</f>
        <v>0</v>
      </c>
      <c r="E6" s="4">
        <f>SUM(E7:E14)</f>
        <v>579315.03</v>
      </c>
      <c r="F6" s="4">
        <f>SUM(F7:F14)</f>
        <v>197963.32</v>
      </c>
      <c r="G6" s="13">
        <f>+F6/E6</f>
        <v>0.34171963396150795</v>
      </c>
      <c r="H6" s="2">
        <v>1936522.45</v>
      </c>
      <c r="I6" s="2">
        <v>9374849.8399999999</v>
      </c>
      <c r="J6" s="2">
        <v>357763.35</v>
      </c>
    </row>
    <row r="7" spans="1:10" ht="15.75" thickBot="1" x14ac:dyDescent="0.3">
      <c r="A7" s="21" t="s">
        <v>8</v>
      </c>
      <c r="B7" s="22"/>
      <c r="C7" s="5">
        <v>411453.37</v>
      </c>
      <c r="D7" s="5"/>
      <c r="E7" s="5">
        <v>411453.37</v>
      </c>
      <c r="F7" s="5">
        <v>171120.1</v>
      </c>
      <c r="G7" s="14">
        <f>+F7/E7</f>
        <v>0.4158918421302516</v>
      </c>
      <c r="H7" s="3">
        <v>717592.96</v>
      </c>
      <c r="I7" s="3">
        <v>5627965.8099999996</v>
      </c>
      <c r="J7" s="3">
        <v>126635.46</v>
      </c>
    </row>
    <row r="8" spans="1:10" ht="15.75" thickBot="1" x14ac:dyDescent="0.3">
      <c r="A8" s="21" t="s">
        <v>9</v>
      </c>
      <c r="B8" s="22"/>
      <c r="C8" s="5">
        <v>117512.63</v>
      </c>
      <c r="D8" s="5"/>
      <c r="E8" s="5">
        <v>117512.63</v>
      </c>
      <c r="F8" s="5">
        <v>26513</v>
      </c>
      <c r="G8" s="14">
        <f>+F8/E8</f>
        <v>0.22561830162425944</v>
      </c>
      <c r="H8" s="2">
        <v>1221415.55</v>
      </c>
      <c r="I8" s="2">
        <v>3261649.07</v>
      </c>
      <c r="J8" s="2">
        <v>208633.58</v>
      </c>
    </row>
    <row r="9" spans="1:10" ht="15.75" thickBot="1" x14ac:dyDescent="0.3">
      <c r="A9" s="21" t="s">
        <v>10</v>
      </c>
      <c r="B9" s="22"/>
      <c r="C9" s="5">
        <v>2000</v>
      </c>
      <c r="D9" s="5"/>
      <c r="E9" s="5">
        <v>2000</v>
      </c>
      <c r="F9" s="5">
        <v>330.22</v>
      </c>
      <c r="G9" s="14">
        <f>+F9/E9</f>
        <v>0.16511000000000001</v>
      </c>
      <c r="H9" s="3">
        <v>-89.34</v>
      </c>
      <c r="I9" s="3">
        <v>5089.34</v>
      </c>
      <c r="J9" s="3">
        <v>0</v>
      </c>
    </row>
    <row r="10" spans="1:10" ht="15.75" thickBot="1" x14ac:dyDescent="0.3">
      <c r="A10" s="21" t="s">
        <v>13</v>
      </c>
      <c r="B10" s="22"/>
      <c r="C10" s="5"/>
      <c r="D10" s="5"/>
      <c r="E10" s="5"/>
      <c r="F10" s="5"/>
      <c r="G10" s="14"/>
      <c r="H10" s="3"/>
      <c r="I10" s="3"/>
      <c r="J10" s="3"/>
    </row>
    <row r="11" spans="1:10" ht="15.75" thickBot="1" x14ac:dyDescent="0.3">
      <c r="A11" s="21" t="s">
        <v>11</v>
      </c>
      <c r="B11" s="22"/>
      <c r="C11" s="5">
        <v>48349.03</v>
      </c>
      <c r="D11" s="5"/>
      <c r="E11" s="5">
        <v>48349.03</v>
      </c>
      <c r="F11" s="5">
        <v>0</v>
      </c>
      <c r="G11" s="14">
        <f t="shared" ref="G11" si="0">+F11/E11</f>
        <v>0</v>
      </c>
      <c r="H11" s="2">
        <v>2733.04</v>
      </c>
      <c r="I11" s="2">
        <v>475015.86</v>
      </c>
      <c r="J11" s="2">
        <v>22494.31</v>
      </c>
    </row>
    <row r="12" spans="1:10" ht="15.75" thickBot="1" x14ac:dyDescent="0.3">
      <c r="A12" s="21" t="s">
        <v>14</v>
      </c>
      <c r="B12" s="22"/>
      <c r="C12" s="5"/>
      <c r="D12" s="5"/>
      <c r="E12" s="5"/>
      <c r="F12" s="5"/>
      <c r="G12" s="5"/>
      <c r="H12" s="2"/>
      <c r="I12" s="2"/>
      <c r="J12" s="2"/>
    </row>
    <row r="13" spans="1:10" ht="15.75" thickBot="1" x14ac:dyDescent="0.3">
      <c r="A13" s="21" t="s">
        <v>12</v>
      </c>
      <c r="B13" s="22"/>
      <c r="C13" s="5"/>
      <c r="D13" s="5"/>
      <c r="E13" s="5"/>
      <c r="F13" s="5"/>
      <c r="G13" s="5"/>
      <c r="H13" s="2"/>
      <c r="I13" s="2"/>
      <c r="J13" s="2"/>
    </row>
    <row r="14" spans="1:10" ht="15.75" thickBot="1" x14ac:dyDescent="0.3">
      <c r="A14" s="21" t="s">
        <v>15</v>
      </c>
      <c r="B14" s="22"/>
      <c r="C14" s="5"/>
      <c r="D14" s="5"/>
      <c r="E14" s="5"/>
      <c r="F14" s="5"/>
      <c r="G14" s="5"/>
      <c r="H14" s="3">
        <v>-5129.76</v>
      </c>
      <c r="I14" s="3">
        <v>5129.76</v>
      </c>
      <c r="J14" s="3">
        <v>0</v>
      </c>
    </row>
    <row r="15" spans="1:10" ht="10.5" customHeight="1" thickBot="1" x14ac:dyDescent="0.3">
      <c r="A15" s="1"/>
    </row>
    <row r="16" spans="1:10" ht="24" thickBot="1" x14ac:dyDescent="0.3">
      <c r="C16" s="8" t="s">
        <v>0</v>
      </c>
      <c r="D16" s="8" t="s">
        <v>1</v>
      </c>
      <c r="E16" s="8" t="s">
        <v>2</v>
      </c>
      <c r="F16" s="8" t="s">
        <v>23</v>
      </c>
      <c r="G16" s="8" t="s">
        <v>24</v>
      </c>
    </row>
    <row r="17" spans="1:32" ht="15.75" thickBot="1" x14ac:dyDescent="0.3">
      <c r="A17" s="19" t="s">
        <v>7</v>
      </c>
      <c r="B17" s="20"/>
      <c r="C17" s="4">
        <f>+C18+C19+C21+C22+C20</f>
        <v>579315.03</v>
      </c>
      <c r="D17" s="4">
        <f>+D18+D19+D21+D22+D20</f>
        <v>0</v>
      </c>
      <c r="E17" s="4">
        <f>+E18+E19+E21+E22+E20</f>
        <v>579315.03</v>
      </c>
      <c r="F17" s="4">
        <f>+F18+F19+F21+F22+F20</f>
        <v>181507.85</v>
      </c>
      <c r="G17" s="15">
        <f>+F17/E17</f>
        <v>0.31331458809207835</v>
      </c>
      <c r="H17" s="2">
        <v>809882.58</v>
      </c>
      <c r="I17" s="2">
        <v>9880020.6199999992</v>
      </c>
      <c r="J17" s="2">
        <v>979232.44</v>
      </c>
      <c r="AF17" s="11"/>
    </row>
    <row r="18" spans="1:32" ht="15.75" thickBot="1" x14ac:dyDescent="0.3">
      <c r="A18" s="21" t="s">
        <v>16</v>
      </c>
      <c r="B18" s="22"/>
      <c r="C18" s="3">
        <v>373964</v>
      </c>
      <c r="D18" s="3"/>
      <c r="E18" s="3">
        <v>373964</v>
      </c>
      <c r="F18" s="3">
        <v>57420.58</v>
      </c>
      <c r="G18" s="16">
        <f>+F18/E18</f>
        <v>0.15354574237092342</v>
      </c>
      <c r="H18" s="3">
        <v>492133.44</v>
      </c>
      <c r="I18" s="3">
        <v>2342688.83</v>
      </c>
      <c r="J18" s="3">
        <v>190456.05</v>
      </c>
    </row>
    <row r="19" spans="1:32" ht="15.75" thickBot="1" x14ac:dyDescent="0.3">
      <c r="A19" s="21" t="s">
        <v>17</v>
      </c>
      <c r="B19" s="22"/>
      <c r="C19" s="3">
        <v>157001</v>
      </c>
      <c r="D19" s="3">
        <v>0</v>
      </c>
      <c r="E19" s="3">
        <v>157001</v>
      </c>
      <c r="F19" s="3">
        <v>124087.27</v>
      </c>
      <c r="G19" s="16">
        <f t="shared" ref="G19:G20" si="1">+F19/E19</f>
        <v>0.79035974293157374</v>
      </c>
      <c r="H19" s="3"/>
      <c r="I19" s="3"/>
      <c r="J19" s="3"/>
    </row>
    <row r="20" spans="1:32" ht="15.75" customHeight="1" thickBot="1" x14ac:dyDescent="0.3">
      <c r="A20" s="21" t="s">
        <v>20</v>
      </c>
      <c r="B20" s="22"/>
      <c r="C20" s="3">
        <v>1</v>
      </c>
      <c r="D20" s="6"/>
      <c r="E20" s="3">
        <v>1</v>
      </c>
      <c r="F20" s="6"/>
      <c r="G20" s="16">
        <f t="shared" si="1"/>
        <v>0</v>
      </c>
      <c r="H20" s="2"/>
      <c r="I20" s="2"/>
      <c r="J20" s="2"/>
    </row>
    <row r="21" spans="1:32" ht="15.75" customHeight="1" thickBot="1" x14ac:dyDescent="0.3">
      <c r="A21" s="21" t="s">
        <v>18</v>
      </c>
      <c r="B21" s="22"/>
      <c r="C21" s="3">
        <v>48349.03</v>
      </c>
      <c r="D21" s="3">
        <v>0</v>
      </c>
      <c r="E21" s="3">
        <v>48349.03</v>
      </c>
      <c r="F21" s="3">
        <v>0</v>
      </c>
      <c r="G21" s="16">
        <v>0</v>
      </c>
      <c r="H21" s="2"/>
      <c r="I21" s="2"/>
      <c r="J21" s="2"/>
    </row>
    <row r="22" spans="1:32" ht="15.75" thickBot="1" x14ac:dyDescent="0.3">
      <c r="A22" s="21" t="s">
        <v>19</v>
      </c>
      <c r="B22" s="22"/>
      <c r="C22" s="3">
        <v>0</v>
      </c>
      <c r="D22" s="3">
        <v>0</v>
      </c>
      <c r="E22" s="3">
        <v>0</v>
      </c>
      <c r="F22" s="3">
        <v>0</v>
      </c>
      <c r="G22" s="16">
        <v>0</v>
      </c>
      <c r="H22" s="3">
        <v>450623.21</v>
      </c>
      <c r="I22" s="3">
        <v>49620</v>
      </c>
      <c r="J22" s="3">
        <v>0</v>
      </c>
    </row>
  </sheetData>
  <mergeCells count="15">
    <mergeCell ref="A22:B22"/>
    <mergeCell ref="A21:B21"/>
    <mergeCell ref="A8:B8"/>
    <mergeCell ref="A14:B14"/>
    <mergeCell ref="A17:B17"/>
    <mergeCell ref="A18:B18"/>
    <mergeCell ref="A20:B20"/>
    <mergeCell ref="A6:B6"/>
    <mergeCell ref="A7:B7"/>
    <mergeCell ref="A19:B19"/>
    <mergeCell ref="A9:B9"/>
    <mergeCell ref="A11:B11"/>
    <mergeCell ref="A13:B13"/>
    <mergeCell ref="A10:B10"/>
    <mergeCell ref="A12:B12"/>
  </mergeCells>
  <pageMargins left="0.74803149606299213" right="0.74803149606299213" top="0.98425196850393704" bottom="0.98425196850393704" header="0.51181102362204722" footer="0.51181102362204722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BE864-08C0-4FD0-AD94-F5E74EAD5A09}">
  <sheetPr>
    <pageSetUpPr fitToPage="1"/>
  </sheetPr>
  <dimension ref="A1:AF39"/>
  <sheetViews>
    <sheetView showGridLines="0" topLeftCell="A4" zoomScale="124" zoomScaleNormal="124" workbookViewId="0">
      <selection activeCell="F18" sqref="F18"/>
    </sheetView>
  </sheetViews>
  <sheetFormatPr baseColWidth="10" defaultColWidth="8.7109375" defaultRowHeight="15" x14ac:dyDescent="0.25"/>
  <cols>
    <col min="1" max="1" width="12" bestFit="1" customWidth="1"/>
    <col min="2" max="2" width="37.85546875" customWidth="1"/>
    <col min="3" max="3" width="13.85546875" customWidth="1"/>
    <col min="4" max="5" width="18.28515625" bestFit="1" customWidth="1"/>
    <col min="6" max="6" width="18.28515625" customWidth="1"/>
    <col min="7" max="7" width="15.7109375" bestFit="1" customWidth="1"/>
    <col min="8" max="8" width="22" hidden="1" customWidth="1"/>
    <col min="9" max="9" width="20" hidden="1" customWidth="1"/>
    <col min="10" max="10" width="31.7109375" hidden="1" customWidth="1"/>
    <col min="11" max="30" width="0" hidden="1" customWidth="1"/>
    <col min="32" max="32" width="10.140625" bestFit="1" customWidth="1"/>
  </cols>
  <sheetData>
    <row r="1" spans="1:10" x14ac:dyDescent="0.25">
      <c r="A1" s="12" t="s">
        <v>27</v>
      </c>
      <c r="B1" s="12" t="s">
        <v>28</v>
      </c>
    </row>
    <row r="2" spans="1:10" x14ac:dyDescent="0.25">
      <c r="A2" s="23" t="s">
        <v>29</v>
      </c>
      <c r="B2" t="s">
        <v>50</v>
      </c>
    </row>
    <row r="4" spans="1:10" ht="15.75" thickBot="1" x14ac:dyDescent="0.3">
      <c r="A4" s="1"/>
    </row>
    <row r="5" spans="1:10" ht="15.75" thickBot="1" x14ac:dyDescent="0.3">
      <c r="A5" s="7" t="s">
        <v>21</v>
      </c>
      <c r="B5" s="10" t="s">
        <v>25</v>
      </c>
      <c r="C5" s="8" t="s">
        <v>0</v>
      </c>
      <c r="D5" s="8" t="s">
        <v>1</v>
      </c>
      <c r="E5" s="8" t="s">
        <v>2</v>
      </c>
      <c r="F5" s="8" t="s">
        <v>22</v>
      </c>
      <c r="G5" s="8" t="s">
        <v>30</v>
      </c>
      <c r="H5" s="8" t="s">
        <v>3</v>
      </c>
      <c r="I5" s="8" t="s">
        <v>4</v>
      </c>
      <c r="J5" s="8" t="s">
        <v>5</v>
      </c>
    </row>
    <row r="6" spans="1:10" ht="15.75" thickBot="1" x14ac:dyDescent="0.3">
      <c r="A6" s="19" t="s">
        <v>6</v>
      </c>
      <c r="B6" s="20"/>
      <c r="C6" s="4">
        <f>SUM(C7:C14)</f>
        <v>579315.03</v>
      </c>
      <c r="D6" s="4">
        <f>SUM(D7:D14)</f>
        <v>0</v>
      </c>
      <c r="E6" s="4">
        <f>SUM(E7:E14)</f>
        <v>579315.03</v>
      </c>
      <c r="F6" s="4">
        <f>SUM(F7:F14)</f>
        <v>197963.32</v>
      </c>
      <c r="G6" s="4">
        <f>SUM(G7:G14)</f>
        <v>0</v>
      </c>
      <c r="H6" s="2">
        <v>1936522.45</v>
      </c>
      <c r="I6" s="2">
        <v>9374849.8399999999</v>
      </c>
      <c r="J6" s="2">
        <v>357763.35</v>
      </c>
    </row>
    <row r="7" spans="1:10" ht="15.75" thickBot="1" x14ac:dyDescent="0.3">
      <c r="A7" s="21" t="s">
        <v>8</v>
      </c>
      <c r="B7" s="22"/>
      <c r="C7" s="24">
        <v>411453.37</v>
      </c>
      <c r="D7" s="24"/>
      <c r="E7" s="24">
        <v>411453.37</v>
      </c>
      <c r="F7" s="24">
        <v>171120.1</v>
      </c>
      <c r="G7" s="24"/>
      <c r="H7" s="3">
        <v>717592.96</v>
      </c>
      <c r="I7" s="3">
        <v>5627965.8099999996</v>
      </c>
      <c r="J7" s="3">
        <v>126635.46</v>
      </c>
    </row>
    <row r="8" spans="1:10" ht="15.75" thickBot="1" x14ac:dyDescent="0.3">
      <c r="A8" s="21" t="s">
        <v>9</v>
      </c>
      <c r="B8" s="22"/>
      <c r="C8" s="24">
        <v>117512.63</v>
      </c>
      <c r="D8" s="24"/>
      <c r="E8" s="24">
        <v>117512.63</v>
      </c>
      <c r="F8" s="31">
        <v>26513</v>
      </c>
      <c r="G8" s="24"/>
      <c r="H8" s="2">
        <v>1221415.55</v>
      </c>
      <c r="I8" s="2">
        <v>3261649.07</v>
      </c>
      <c r="J8" s="2">
        <v>208633.58</v>
      </c>
    </row>
    <row r="9" spans="1:10" ht="15.75" thickBot="1" x14ac:dyDescent="0.3">
      <c r="A9" s="21" t="s">
        <v>10</v>
      </c>
      <c r="B9" s="22"/>
      <c r="C9" s="24">
        <v>2000</v>
      </c>
      <c r="D9" s="24"/>
      <c r="E9" s="24">
        <v>2000</v>
      </c>
      <c r="F9" s="24">
        <v>330.22</v>
      </c>
      <c r="G9" s="24"/>
      <c r="H9" s="3">
        <v>-89.34</v>
      </c>
      <c r="I9" s="3">
        <v>5089.34</v>
      </c>
      <c r="J9" s="3">
        <v>0</v>
      </c>
    </row>
    <row r="10" spans="1:10" ht="15.75" thickBot="1" x14ac:dyDescent="0.3">
      <c r="A10" s="21" t="s">
        <v>13</v>
      </c>
      <c r="B10" s="22"/>
      <c r="C10" s="24"/>
      <c r="D10" s="24"/>
      <c r="E10" s="24"/>
      <c r="F10" s="24"/>
      <c r="G10" s="24"/>
      <c r="H10" s="3"/>
      <c r="I10" s="3"/>
      <c r="J10" s="3"/>
    </row>
    <row r="11" spans="1:10" ht="15.75" thickBot="1" x14ac:dyDescent="0.3">
      <c r="A11" s="21" t="s">
        <v>11</v>
      </c>
      <c r="B11" s="22"/>
      <c r="C11" s="24">
        <v>48349.03</v>
      </c>
      <c r="D11" s="24"/>
      <c r="E11" s="24">
        <v>48349.03</v>
      </c>
      <c r="F11" s="24">
        <v>0</v>
      </c>
      <c r="G11" s="24"/>
      <c r="H11" s="2">
        <v>2733.04</v>
      </c>
      <c r="I11" s="2">
        <v>475015.86</v>
      </c>
      <c r="J11" s="2">
        <v>22494.31</v>
      </c>
    </row>
    <row r="12" spans="1:10" ht="15.75" thickBot="1" x14ac:dyDescent="0.3">
      <c r="A12" s="21" t="s">
        <v>14</v>
      </c>
      <c r="B12" s="22"/>
      <c r="C12" s="24"/>
      <c r="D12" s="24"/>
      <c r="E12" s="24"/>
      <c r="F12" s="24"/>
      <c r="G12" s="24"/>
      <c r="H12" s="2"/>
      <c r="I12" s="2"/>
      <c r="J12" s="2"/>
    </row>
    <row r="13" spans="1:10" ht="15.75" thickBot="1" x14ac:dyDescent="0.3">
      <c r="A13" s="21" t="s">
        <v>12</v>
      </c>
      <c r="B13" s="22"/>
      <c r="C13" s="24"/>
      <c r="D13" s="24"/>
      <c r="E13" s="24"/>
      <c r="F13" s="24"/>
      <c r="G13" s="24"/>
      <c r="H13" s="2"/>
      <c r="I13" s="2"/>
      <c r="J13" s="2"/>
    </row>
    <row r="14" spans="1:10" ht="15.75" thickBot="1" x14ac:dyDescent="0.3">
      <c r="A14" s="21" t="s">
        <v>15</v>
      </c>
      <c r="B14" s="22"/>
      <c r="C14" s="24"/>
      <c r="D14" s="24"/>
      <c r="E14" s="24"/>
      <c r="F14" s="24"/>
      <c r="G14" s="24"/>
      <c r="H14" s="3">
        <v>-5129.76</v>
      </c>
      <c r="I14" s="3">
        <v>5129.76</v>
      </c>
      <c r="J14" s="3">
        <v>0</v>
      </c>
    </row>
    <row r="15" spans="1:10" ht="10.5" customHeight="1" thickBot="1" x14ac:dyDescent="0.3">
      <c r="A15" s="1"/>
    </row>
    <row r="16" spans="1:10" ht="15.75" thickBot="1" x14ac:dyDescent="0.3">
      <c r="C16" s="8" t="s">
        <v>0</v>
      </c>
      <c r="D16" s="8" t="s">
        <v>1</v>
      </c>
      <c r="E16" s="8" t="s">
        <v>2</v>
      </c>
      <c r="F16" s="8" t="s">
        <v>23</v>
      </c>
      <c r="G16" s="8" t="s">
        <v>24</v>
      </c>
    </row>
    <row r="17" spans="1:32" ht="15.75" thickBot="1" x14ac:dyDescent="0.3">
      <c r="A17" s="19" t="s">
        <v>7</v>
      </c>
      <c r="B17" s="20"/>
      <c r="C17" s="4">
        <f>+C18+C19+C30+C35+C29</f>
        <v>579315.03</v>
      </c>
      <c r="D17" s="4">
        <f>+D18+D19+D30+D35+D29</f>
        <v>0</v>
      </c>
      <c r="E17" s="4">
        <f t="shared" ref="E17:G17" si="0">+E18+E19+E30+E35+E29</f>
        <v>579315.03</v>
      </c>
      <c r="F17" s="4">
        <f t="shared" si="0"/>
        <v>181507.85</v>
      </c>
      <c r="G17" s="4">
        <f t="shared" si="0"/>
        <v>0</v>
      </c>
      <c r="H17" s="2">
        <v>809882.58</v>
      </c>
      <c r="I17" s="2">
        <v>9880020.6199999992</v>
      </c>
      <c r="J17" s="2">
        <v>979232.44</v>
      </c>
      <c r="AF17" s="11"/>
    </row>
    <row r="18" spans="1:32" ht="15.75" thickBot="1" x14ac:dyDescent="0.3">
      <c r="A18" s="21" t="s">
        <v>16</v>
      </c>
      <c r="B18" s="22"/>
      <c r="C18" s="3">
        <v>373964</v>
      </c>
      <c r="D18" s="3"/>
      <c r="E18" s="3">
        <v>373964</v>
      </c>
      <c r="F18" s="3">
        <f>51031.3+1916.56+4472.72</f>
        <v>57420.58</v>
      </c>
      <c r="G18" s="3"/>
      <c r="H18" s="3">
        <v>492133.44</v>
      </c>
      <c r="I18" s="3">
        <v>2342688.83</v>
      </c>
      <c r="J18" s="3">
        <v>190456.05</v>
      </c>
    </row>
    <row r="19" spans="1:32" ht="15.75" thickBot="1" x14ac:dyDescent="0.3">
      <c r="A19" s="21" t="s">
        <v>17</v>
      </c>
      <c r="B19" s="22"/>
      <c r="C19" s="3">
        <f>SUM(C20:C28)</f>
        <v>157001</v>
      </c>
      <c r="D19" s="3">
        <f>SUM(D20:D28)</f>
        <v>0</v>
      </c>
      <c r="E19" s="3">
        <f>SUM(E20:E28)</f>
        <v>157001</v>
      </c>
      <c r="F19" s="3">
        <f>+F21+F23</f>
        <v>124087.27</v>
      </c>
      <c r="G19" s="3">
        <f t="shared" ref="G19" si="1">SUM(G20:G28)</f>
        <v>0</v>
      </c>
      <c r="H19" s="3"/>
      <c r="I19" s="3"/>
      <c r="J19" s="3"/>
    </row>
    <row r="20" spans="1:32" s="28" customFormat="1" ht="15" customHeight="1" thickBot="1" x14ac:dyDescent="0.2">
      <c r="A20" s="25" t="s">
        <v>31</v>
      </c>
      <c r="B20" s="26"/>
      <c r="C20" s="27"/>
      <c r="D20" s="27"/>
      <c r="E20" s="27"/>
      <c r="F20" s="27"/>
      <c r="G20" s="27"/>
      <c r="H20" s="27">
        <v>-99000</v>
      </c>
      <c r="I20" s="27">
        <v>7453837.7199999997</v>
      </c>
      <c r="J20" s="27">
        <v>788776.39</v>
      </c>
    </row>
    <row r="21" spans="1:32" s="28" customFormat="1" ht="15" customHeight="1" thickBot="1" x14ac:dyDescent="0.2">
      <c r="A21" s="25" t="s">
        <v>32</v>
      </c>
      <c r="B21" s="26" t="s">
        <v>33</v>
      </c>
      <c r="C21" s="27">
        <v>97000</v>
      </c>
      <c r="D21" s="29"/>
      <c r="E21" s="27">
        <v>97000</v>
      </c>
      <c r="F21" s="29">
        <f>97000+12087.27</f>
        <v>109087.27</v>
      </c>
      <c r="G21" s="29"/>
      <c r="H21" s="30"/>
      <c r="I21" s="30"/>
      <c r="J21" s="30"/>
    </row>
    <row r="22" spans="1:32" s="28" customFormat="1" ht="15" customHeight="1" thickBot="1" x14ac:dyDescent="0.2">
      <c r="A22" s="25" t="s">
        <v>34</v>
      </c>
      <c r="B22" s="26"/>
      <c r="C22" s="27"/>
      <c r="D22" s="27"/>
      <c r="E22" s="27"/>
      <c r="F22" s="27"/>
      <c r="G22" s="27"/>
      <c r="H22" s="27">
        <v>0</v>
      </c>
      <c r="I22" s="27">
        <v>7354837.7199999997</v>
      </c>
      <c r="J22" s="27">
        <v>788776.39</v>
      </c>
    </row>
    <row r="23" spans="1:32" s="28" customFormat="1" ht="15" customHeight="1" thickBot="1" x14ac:dyDescent="0.2">
      <c r="A23" s="25" t="s">
        <v>35</v>
      </c>
      <c r="B23" s="26" t="s">
        <v>36</v>
      </c>
      <c r="C23" s="27">
        <v>20000</v>
      </c>
      <c r="D23" s="30"/>
      <c r="E23" s="27">
        <v>20000</v>
      </c>
      <c r="F23" s="29">
        <v>15000</v>
      </c>
      <c r="G23" s="30"/>
      <c r="H23" s="30"/>
      <c r="I23" s="30"/>
      <c r="J23" s="30"/>
    </row>
    <row r="24" spans="1:32" s="28" customFormat="1" ht="15" customHeight="1" thickBot="1" x14ac:dyDescent="0.2">
      <c r="A24" s="25" t="s">
        <v>37</v>
      </c>
      <c r="B24" s="26"/>
      <c r="C24" s="27">
        <v>40000</v>
      </c>
      <c r="D24" s="27"/>
      <c r="E24" s="27">
        <v>40000</v>
      </c>
      <c r="F24" s="27"/>
      <c r="G24" s="27"/>
      <c r="H24" s="27">
        <v>-99000</v>
      </c>
      <c r="I24" s="27">
        <v>99000</v>
      </c>
      <c r="J24" s="27">
        <v>0</v>
      </c>
    </row>
    <row r="25" spans="1:32" s="28" customFormat="1" ht="15" customHeight="1" thickBot="1" x14ac:dyDescent="0.2">
      <c r="A25" s="25" t="s">
        <v>38</v>
      </c>
      <c r="B25" s="26"/>
      <c r="C25" s="27"/>
      <c r="D25" s="27"/>
      <c r="E25" s="27"/>
      <c r="F25" s="27"/>
      <c r="G25" s="27"/>
      <c r="H25" s="27"/>
      <c r="I25" s="27"/>
      <c r="J25" s="27"/>
    </row>
    <row r="26" spans="1:32" s="28" customFormat="1" ht="15" customHeight="1" thickBot="1" x14ac:dyDescent="0.2">
      <c r="A26" s="25" t="s">
        <v>39</v>
      </c>
      <c r="B26" s="26"/>
      <c r="C26" s="27"/>
      <c r="D26" s="27"/>
      <c r="E26" s="27"/>
      <c r="F26" s="27"/>
      <c r="G26" s="27"/>
      <c r="H26" s="27"/>
      <c r="I26" s="27"/>
      <c r="J26" s="27"/>
    </row>
    <row r="27" spans="1:32" ht="15.75" customHeight="1" thickBot="1" x14ac:dyDescent="0.3">
      <c r="A27" s="25" t="s">
        <v>40</v>
      </c>
      <c r="B27" s="26"/>
      <c r="C27" s="27">
        <v>1</v>
      </c>
      <c r="D27" s="27"/>
      <c r="E27" s="27">
        <v>1</v>
      </c>
      <c r="F27" s="27"/>
      <c r="G27" s="27"/>
      <c r="H27" s="2"/>
      <c r="I27" s="2"/>
      <c r="J27" s="2"/>
    </row>
    <row r="28" spans="1:32" ht="15.75" customHeight="1" thickBot="1" x14ac:dyDescent="0.3">
      <c r="A28" s="25" t="s">
        <v>41</v>
      </c>
      <c r="B28" s="26"/>
      <c r="C28" s="27"/>
      <c r="D28" s="27"/>
      <c r="E28" s="27"/>
      <c r="F28" s="27"/>
      <c r="G28" s="27"/>
      <c r="H28" s="2"/>
      <c r="I28" s="2"/>
      <c r="J28" s="2"/>
    </row>
    <row r="29" spans="1:32" ht="15.75" customHeight="1" thickBot="1" x14ac:dyDescent="0.3">
      <c r="A29" s="21" t="s">
        <v>20</v>
      </c>
      <c r="B29" s="22"/>
      <c r="C29" s="3">
        <v>1</v>
      </c>
      <c r="D29" s="27"/>
      <c r="E29" s="3">
        <v>1</v>
      </c>
      <c r="F29" s="27"/>
      <c r="G29" s="27"/>
      <c r="H29" s="2"/>
      <c r="I29" s="2"/>
      <c r="J29" s="2"/>
    </row>
    <row r="30" spans="1:32" ht="15.75" customHeight="1" thickBot="1" x14ac:dyDescent="0.3">
      <c r="A30" s="21" t="s">
        <v>18</v>
      </c>
      <c r="B30" s="22"/>
      <c r="C30" s="3">
        <f>SUM(C31:C34)</f>
        <v>48349.03</v>
      </c>
      <c r="D30" s="3">
        <f>SUM(D31:D34)</f>
        <v>0</v>
      </c>
      <c r="E30" s="3">
        <f>SUM(E31:E34)</f>
        <v>48349.03</v>
      </c>
      <c r="F30" s="3">
        <v>0</v>
      </c>
      <c r="G30" s="3">
        <f t="shared" ref="G30" si="2">SUM(G31:G34)</f>
        <v>0</v>
      </c>
      <c r="H30" s="2"/>
      <c r="I30" s="2"/>
      <c r="J30" s="2"/>
    </row>
    <row r="31" spans="1:32" s="28" customFormat="1" ht="15" customHeight="1" thickBot="1" x14ac:dyDescent="0.2">
      <c r="A31" s="25" t="s">
        <v>42</v>
      </c>
      <c r="B31" s="26"/>
      <c r="C31" s="27"/>
      <c r="D31" s="27"/>
      <c r="E31" s="27"/>
      <c r="F31" s="27"/>
      <c r="G31" s="27"/>
      <c r="H31" s="27">
        <v>-99000</v>
      </c>
      <c r="I31" s="27">
        <v>7453837.7199999997</v>
      </c>
      <c r="J31" s="27">
        <v>788776.39</v>
      </c>
    </row>
    <row r="32" spans="1:32" s="28" customFormat="1" ht="15" customHeight="1" thickBot="1" x14ac:dyDescent="0.2">
      <c r="A32" s="25" t="s">
        <v>43</v>
      </c>
      <c r="B32" s="26" t="s">
        <v>33</v>
      </c>
      <c r="C32" s="27">
        <v>48349.03</v>
      </c>
      <c r="D32" s="27"/>
      <c r="E32" s="27">
        <v>48349.03</v>
      </c>
      <c r="F32" s="27"/>
      <c r="G32" s="27"/>
      <c r="H32" s="30"/>
      <c r="I32" s="30"/>
      <c r="J32" s="30"/>
    </row>
    <row r="33" spans="1:10" s="28" customFormat="1" ht="15" customHeight="1" thickBot="1" x14ac:dyDescent="0.2">
      <c r="A33" s="25" t="s">
        <v>44</v>
      </c>
      <c r="B33" s="26" t="s">
        <v>36</v>
      </c>
      <c r="C33" s="27"/>
      <c r="D33" s="30"/>
      <c r="E33" s="27"/>
      <c r="F33" s="30"/>
      <c r="G33" s="30"/>
      <c r="H33" s="30"/>
      <c r="I33" s="30"/>
      <c r="J33" s="30"/>
    </row>
    <row r="34" spans="1:10" s="28" customFormat="1" ht="15" customHeight="1" thickBot="1" x14ac:dyDescent="0.2">
      <c r="A34" s="25" t="s">
        <v>45</v>
      </c>
      <c r="B34" s="26"/>
      <c r="C34" s="27"/>
      <c r="D34" s="27"/>
      <c r="E34" s="27"/>
      <c r="F34" s="27"/>
      <c r="G34" s="27"/>
      <c r="H34" s="27"/>
      <c r="I34" s="27"/>
      <c r="J34" s="27"/>
    </row>
    <row r="35" spans="1:10" ht="15.75" thickBot="1" x14ac:dyDescent="0.3">
      <c r="A35" s="21" t="s">
        <v>19</v>
      </c>
      <c r="B35" s="22"/>
      <c r="C35" s="3">
        <f>SUM(C36:C39)</f>
        <v>0</v>
      </c>
      <c r="D35" s="3">
        <f>SUM(D36:D39)</f>
        <v>0</v>
      </c>
      <c r="E35" s="3">
        <f>SUM(E36:E39)</f>
        <v>0</v>
      </c>
      <c r="F35" s="3">
        <f t="shared" ref="F35:G35" si="3">SUM(F36:F39)</f>
        <v>0</v>
      </c>
      <c r="G35" s="3">
        <f t="shared" si="3"/>
        <v>0</v>
      </c>
      <c r="H35" s="3">
        <v>450623.21</v>
      </c>
      <c r="I35" s="3">
        <v>49620</v>
      </c>
      <c r="J35" s="3">
        <v>0</v>
      </c>
    </row>
    <row r="36" spans="1:10" s="28" customFormat="1" ht="15" customHeight="1" thickBot="1" x14ac:dyDescent="0.2">
      <c r="A36" s="25" t="s">
        <v>46</v>
      </c>
      <c r="B36" s="26"/>
      <c r="C36" s="27"/>
      <c r="D36" s="29"/>
      <c r="E36" s="27"/>
      <c r="F36" s="27"/>
      <c r="G36" s="29"/>
      <c r="H36" s="30"/>
      <c r="I36" s="30"/>
      <c r="J36" s="30"/>
    </row>
    <row r="37" spans="1:10" s="28" customFormat="1" ht="15" customHeight="1" thickBot="1" x14ac:dyDescent="0.2">
      <c r="A37" s="25" t="s">
        <v>47</v>
      </c>
      <c r="B37" s="26"/>
      <c r="C37" s="27"/>
      <c r="D37" s="27"/>
      <c r="E37" s="27"/>
      <c r="F37" s="27"/>
      <c r="G37" s="29"/>
      <c r="H37" s="30"/>
      <c r="I37" s="30"/>
      <c r="J37" s="30"/>
    </row>
    <row r="38" spans="1:10" s="28" customFormat="1" ht="15" customHeight="1" thickBot="1" x14ac:dyDescent="0.2">
      <c r="A38" s="25" t="s">
        <v>48</v>
      </c>
      <c r="B38" s="26"/>
      <c r="C38" s="27"/>
      <c r="D38" s="27"/>
      <c r="E38" s="27"/>
      <c r="F38" s="27"/>
      <c r="G38" s="29"/>
      <c r="H38" s="30"/>
      <c r="I38" s="30"/>
      <c r="J38" s="30"/>
    </row>
    <row r="39" spans="1:10" s="28" customFormat="1" ht="15" customHeight="1" thickBot="1" x14ac:dyDescent="0.2">
      <c r="A39" s="25" t="s">
        <v>49</v>
      </c>
      <c r="B39" s="26"/>
      <c r="C39" s="27"/>
      <c r="D39" s="29"/>
      <c r="E39" s="27"/>
      <c r="F39" s="30"/>
      <c r="G39" s="30"/>
      <c r="H39" s="30"/>
      <c r="I39" s="30"/>
      <c r="J39" s="30"/>
    </row>
  </sheetData>
  <mergeCells count="32">
    <mergeCell ref="A38:B38"/>
    <mergeCell ref="A39:B39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2:B12"/>
    <mergeCell ref="A13:B13"/>
    <mergeCell ref="A14:B14"/>
    <mergeCell ref="A17:B17"/>
    <mergeCell ref="A18:B18"/>
    <mergeCell ref="A19:B19"/>
    <mergeCell ref="A6:B6"/>
    <mergeCell ref="A7:B7"/>
    <mergeCell ref="A8:B8"/>
    <mergeCell ref="A9:B9"/>
    <mergeCell ref="A10:B10"/>
    <mergeCell ref="A11:B11"/>
  </mergeCells>
  <pageMargins left="0.74803149606299213" right="0.74803149606299213" top="0.98425196850393704" bottom="0.98425196850393704" header="0.51181102362204722" footer="0.51181102362204722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0A4C-705A-47AF-BB02-2CB3490BA04B}">
  <dimension ref="A1"/>
  <sheetViews>
    <sheetView workbookViewId="0">
      <selection activeCell="D9" sqref="D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DETALL CAP</vt:lpstr>
      <vt:lpstr>DETALL 2T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Pascual Martínez, Rosa Maria</dc:creator>
  <cp:lastModifiedBy>Laura Villa</cp:lastModifiedBy>
  <cp:lastPrinted>2021-01-18T12:36:32Z</cp:lastPrinted>
  <dcterms:created xsi:type="dcterms:W3CDTF">2020-01-13T11:30:17Z</dcterms:created>
  <dcterms:modified xsi:type="dcterms:W3CDTF">2021-10-19T10:06:04Z</dcterms:modified>
</cp:coreProperties>
</file>